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mc:AlternateContent xmlns:mc="http://schemas.openxmlformats.org/markup-compatibility/2006">
    <mc:Choice Requires="x15">
      <x15ac:absPath xmlns:x15ac="http://schemas.microsoft.com/office/spreadsheetml/2010/11/ac" url="S:\PUBLICATIONS FROM DEPARTMENTS\MARKETING PUBLICATIONS\CUS001_P R I C E L I S T S\CROSSLAND X\CY2017\MY'17.5\"/>
    </mc:Choice>
  </mc:AlternateContent>
  <bookViews>
    <workbookView xWindow="-15" yWindow="585" windowWidth="8655" windowHeight="9105" tabRatio="783"/>
  </bookViews>
  <sheets>
    <sheet name="CROSSLAND X" sheetId="43" r:id="rId1"/>
    <sheet name="Εκδόσεις" sheetId="1" r:id="rId2"/>
    <sheet name="Εξοπλισμός" sheetId="13" r:id="rId3"/>
    <sheet name="Ανάλυση Τιμών Μοντέλων" sheetId="46" r:id="rId4"/>
    <sheet name="Ανάλυση Τιμών Προαιρ. εξοπλ." sheetId="52" r:id="rId5"/>
    <sheet name="Χρώματα_Ταπετσαρίες" sheetId="48" r:id="rId6"/>
    <sheet name="Tεχνικά Χαρακτηριστικά" sheetId="49" r:id="rId7"/>
    <sheet name="Ετικέτες ελαστικών" sheetId="50" r:id="rId8"/>
  </sheets>
  <definedNames>
    <definedName name="___INDEX_SHEET___ASAP_Utilities">#REF!</definedName>
    <definedName name="_xlnm.Print_Area" localSheetId="6">'Tεχνικά Χαρακτηριστικά'!$A$1:$H$74</definedName>
    <definedName name="_xlnm.Print_Area" localSheetId="3">'Ανάλυση Τιμών Μοντέλων'!$A$1:$M$11</definedName>
    <definedName name="_xlnm.Print_Area" localSheetId="4">'Ανάλυση Τιμών Προαιρ. εξοπλ.'!$A$2:$D$34</definedName>
    <definedName name="_xlnm.Print_Area" localSheetId="1">Εκδόσεις!$A$1:$F$12</definedName>
    <definedName name="_xlnm.Print_Area" localSheetId="2">Εξοπλισμός!$A$1:$E$86</definedName>
    <definedName name="_xlnm.Print_Area" localSheetId="5">Χρώματα_Ταπετσαρίες!$A$1:$G$21</definedName>
    <definedName name="_xlnm.Print_Titles" localSheetId="2">Εξοπλισμός!$2:$2</definedName>
    <definedName name="Z_791370DC_648F_48BE_9C91_50F708B282C1_.wvu.Cols" localSheetId="5" hidden="1">Χρώματα_Ταπετσαρίες!#REF!</definedName>
    <definedName name="Z_791370DC_648F_48BE_9C91_50F708B282C1_.wvu.PrintArea" localSheetId="5" hidden="1">Χρώματα_Ταπετσαρίες!$A$3:$F$23</definedName>
    <definedName name="Z_791370DC_648F_48BE_9C91_50F708B282C1_.wvu.PrintTitles" localSheetId="5" hidden="1">Χρώματα_Ταπετσαρίες!#REF!</definedName>
  </definedNames>
  <calcPr calcId="152511"/>
  <fileRecoveryPr autoRecover="0"/>
</workbook>
</file>

<file path=xl/calcChain.xml><?xml version="1.0" encoding="utf-8"?>
<calcChain xmlns="http://schemas.openxmlformats.org/spreadsheetml/2006/main">
  <c r="I8" i="46" l="1"/>
  <c r="G8" i="46"/>
  <c r="D56" i="13" l="1"/>
  <c r="D65" i="13"/>
  <c r="C65" i="13"/>
  <c r="D81" i="13"/>
  <c r="C81" i="13"/>
  <c r="C80" i="13"/>
  <c r="C79" i="13"/>
  <c r="D31" i="13"/>
  <c r="C31" i="13"/>
  <c r="D70" i="13"/>
  <c r="C70" i="13"/>
  <c r="C54" i="13"/>
  <c r="D53" i="13"/>
  <c r="C53" i="13"/>
  <c r="C48" i="13"/>
  <c r="D46" i="13"/>
  <c r="C46" i="13"/>
  <c r="D39" i="13"/>
  <c r="D38" i="13"/>
  <c r="C39" i="13"/>
  <c r="C38" i="13"/>
  <c r="D33" i="13"/>
  <c r="C33" i="13"/>
  <c r="D32" i="13"/>
  <c r="C29" i="13"/>
  <c r="D25" i="13"/>
  <c r="C25" i="13"/>
  <c r="C11" i="52"/>
  <c r="C23" i="13" s="1"/>
  <c r="B12" i="52"/>
  <c r="C12" i="52"/>
  <c r="D12" i="52" s="1"/>
  <c r="D12" i="13"/>
  <c r="D9" i="13"/>
  <c r="D32" i="52"/>
  <c r="C10" i="52"/>
  <c r="D22" i="13" s="1"/>
  <c r="C9" i="52"/>
  <c r="D21" i="13" s="1"/>
  <c r="D23" i="13" l="1"/>
  <c r="D21" i="52" l="1"/>
  <c r="B21" i="52"/>
  <c r="B20" i="52"/>
  <c r="B33" i="52" l="1"/>
  <c r="B32" i="52"/>
  <c r="B31" i="52"/>
  <c r="B16" i="52"/>
  <c r="A33" i="52"/>
  <c r="A32" i="52"/>
  <c r="A31" i="52"/>
  <c r="A16" i="52"/>
  <c r="A30" i="52"/>
  <c r="B28" i="52"/>
  <c r="A28" i="52"/>
  <c r="D28" i="52"/>
  <c r="B27" i="52"/>
  <c r="A27" i="52"/>
  <c r="D27" i="52"/>
  <c r="B26" i="52"/>
  <c r="B25" i="52"/>
  <c r="B24" i="52"/>
  <c r="B23" i="52"/>
  <c r="A26" i="52"/>
  <c r="A25" i="52"/>
  <c r="A24" i="52"/>
  <c r="A23" i="52"/>
  <c r="A21" i="52"/>
  <c r="A20" i="52"/>
  <c r="B18" i="52"/>
  <c r="B17" i="52"/>
  <c r="B15" i="52"/>
  <c r="A18" i="52"/>
  <c r="A17" i="52"/>
  <c r="D17" i="52"/>
  <c r="A15" i="52"/>
  <c r="B13" i="52"/>
  <c r="B9" i="52"/>
  <c r="B10" i="52"/>
  <c r="B11" i="52"/>
  <c r="A13" i="52"/>
  <c r="D11" i="52"/>
  <c r="A9" i="52"/>
  <c r="A10" i="52"/>
  <c r="D10" i="52"/>
  <c r="D9" i="52"/>
  <c r="B7" i="52"/>
  <c r="A7" i="52"/>
  <c r="D7" i="52"/>
  <c r="A6" i="52"/>
  <c r="B5" i="52"/>
  <c r="A5" i="52"/>
  <c r="D2" i="13" l="1"/>
  <c r="F8" i="1"/>
  <c r="F5" i="1"/>
  <c r="E8" i="1"/>
  <c r="E4" i="1"/>
  <c r="I7" i="46"/>
  <c r="I6" i="46"/>
  <c r="I5" i="46"/>
  <c r="I9" i="46"/>
  <c r="E9" i="46"/>
  <c r="E8" i="46"/>
  <c r="E5" i="46"/>
  <c r="E6" i="46"/>
  <c r="C8" i="46" l="1"/>
  <c r="C7" i="46"/>
  <c r="C6" i="46"/>
  <c r="A8" i="46"/>
  <c r="A7" i="46"/>
  <c r="A6" i="46"/>
  <c r="A9" i="46"/>
  <c r="H6" i="46" l="1"/>
  <c r="K6" i="46"/>
  <c r="L6" i="46"/>
  <c r="F6" i="46" l="1"/>
  <c r="L8" i="46" l="1"/>
  <c r="L9" i="46"/>
  <c r="K8" i="46"/>
  <c r="K9" i="46"/>
  <c r="H8" i="46"/>
  <c r="H9" i="46"/>
  <c r="F8" i="46" l="1"/>
  <c r="F6" i="1" s="1"/>
  <c r="F9" i="46"/>
  <c r="C9" i="46"/>
  <c r="D33" i="52" l="1"/>
  <c r="D16" i="52"/>
  <c r="D31" i="52"/>
  <c r="D30" i="52"/>
  <c r="D18" i="52"/>
  <c r="D15" i="52"/>
  <c r="D26" i="52"/>
  <c r="D25" i="52"/>
  <c r="D24" i="52"/>
  <c r="D23" i="52"/>
  <c r="D13" i="52"/>
  <c r="D5" i="52"/>
  <c r="D20" i="52"/>
  <c r="B30" i="52"/>
  <c r="A29" i="52"/>
  <c r="A22" i="52"/>
  <c r="A8" i="52"/>
  <c r="D3" i="48" l="1"/>
  <c r="C3" i="48"/>
  <c r="E7" i="46" l="1"/>
  <c r="A5" i="46" l="1"/>
  <c r="C2" i="13" l="1"/>
  <c r="L7" i="46" l="1"/>
  <c r="L5" i="46"/>
  <c r="K7" i="46"/>
  <c r="K5" i="46"/>
  <c r="A19" i="52" l="1"/>
  <c r="H7" i="46" l="1"/>
  <c r="F7" i="46" s="1"/>
  <c r="H5" i="46"/>
  <c r="F5" i="46" s="1"/>
  <c r="C5" i="46"/>
</calcChain>
</file>

<file path=xl/sharedStrings.xml><?xml version="1.0" encoding="utf-8"?>
<sst xmlns="http://schemas.openxmlformats.org/spreadsheetml/2006/main" count="512" uniqueCount="350">
  <si>
    <t>-</t>
  </si>
  <si>
    <t>Ασφάλεια</t>
  </si>
  <si>
    <t>Άνεση</t>
  </si>
  <si>
    <t>Diesel</t>
  </si>
  <si>
    <t>s</t>
  </si>
  <si>
    <t>Λειτουργικότητα</t>
  </si>
  <si>
    <t>N34</t>
  </si>
  <si>
    <t>Εσωτερικό</t>
  </si>
  <si>
    <t>Αναδιπλούμενη πλάτη πίσω καθισμάτων 60/40</t>
  </si>
  <si>
    <t>Τηλεσκοπική και καθ' ύψος ρύθμιση τιμονιού</t>
  </si>
  <si>
    <t>T3U</t>
  </si>
  <si>
    <t>AYC</t>
  </si>
  <si>
    <t>Κωδικός</t>
  </si>
  <si>
    <t>9M2</t>
  </si>
  <si>
    <t>Ζάντες &amp; Ελαστικά</t>
  </si>
  <si>
    <t>o</t>
  </si>
  <si>
    <t>N37</t>
  </si>
  <si>
    <t>Έκδοση</t>
  </si>
  <si>
    <t>Ταπετσαρία</t>
  </si>
  <si>
    <t>Χρώμα Αμαξώματος</t>
  </si>
  <si>
    <t>GAZ</t>
  </si>
  <si>
    <t>+</t>
  </si>
  <si>
    <t>GEK</t>
  </si>
  <si>
    <t>GAN</t>
  </si>
  <si>
    <t>T3S</t>
  </si>
  <si>
    <t>K33</t>
  </si>
  <si>
    <t>Summit White</t>
  </si>
  <si>
    <t>Απλό Χρώμα</t>
  </si>
  <si>
    <t>Βάρη &amp; Διαστάσεις</t>
  </si>
  <si>
    <t>Διαστάσεις οχήματος σε mm</t>
  </si>
  <si>
    <t>Μήκος</t>
  </si>
  <si>
    <t>Πλάτος (+/- εξωτερικούς καθρέπτες)</t>
  </si>
  <si>
    <t>Μεταξόνιο</t>
  </si>
  <si>
    <t>Ρεζερβουάρ</t>
  </si>
  <si>
    <t>Επιδόσεις</t>
  </si>
  <si>
    <t>Στην πόλη</t>
  </si>
  <si>
    <t>Εκτός πόλης</t>
  </si>
  <si>
    <t>σε g/km</t>
  </si>
  <si>
    <t>81 (110)</t>
  </si>
  <si>
    <t>Κατηγορία εκπομπών ρύπων</t>
  </si>
  <si>
    <t>Καύσιμο</t>
  </si>
  <si>
    <t>Αριθμός κυλίνδρων</t>
  </si>
  <si>
    <t>Επιτρεπόμενο συνολικό βάρος</t>
  </si>
  <si>
    <t>Ωφέλιμο φορτίο</t>
  </si>
  <si>
    <t>Τύπος Ελαστικού</t>
  </si>
  <si>
    <t>71 dB</t>
  </si>
  <si>
    <t>1. Κατάταξη ελαστικού σύμφωνα με τον κανονισμό (EC) 1222/2009.       2. Οι μάρκες των ελαστικών μπορεί να διαφέρουν.</t>
  </si>
  <si>
    <t>ATH</t>
  </si>
  <si>
    <t>Φώτα ημέρας LED</t>
  </si>
  <si>
    <t>Προτεινόμενη Λιανική Τιμή</t>
  </si>
  <si>
    <t>Board computer</t>
  </si>
  <si>
    <t>UTJ</t>
  </si>
  <si>
    <t>Φιμέ πίσω &amp; πλαϊνά κρύσταλλα</t>
  </si>
  <si>
    <t>Jet Black</t>
  </si>
  <si>
    <t>Ύφασμα</t>
  </si>
  <si>
    <t>μαύρη</t>
  </si>
  <si>
    <t xml:space="preserve">Ύφασμα/Morrocana </t>
  </si>
  <si>
    <t xml:space="preserve">Jet Black </t>
  </si>
  <si>
    <t>Λευκό &amp; Κόκκινο Χρώμα</t>
  </si>
  <si>
    <t>Royal Blue</t>
  </si>
  <si>
    <t>Λόγος συμπίεσης</t>
  </si>
  <si>
    <t>AT6</t>
  </si>
  <si>
    <t>Τέλος ταξινόμησης</t>
  </si>
  <si>
    <t>Τιμοκατάλογος</t>
  </si>
  <si>
    <t>Κινητήρας</t>
  </si>
  <si>
    <t>Βενζίνη</t>
  </si>
  <si>
    <t xml:space="preserve">     Μοντέλο - Περιγραφή</t>
  </si>
  <si>
    <t>Πετρέλαιο</t>
  </si>
  <si>
    <t>Εκπομπές Ρύπων
(CO2 Μικτού Κύκλου g/km)</t>
  </si>
  <si>
    <t>Συντελεστής 
Τέλους 
Ταξινόμησης</t>
  </si>
  <si>
    <t>ΦΠΑ</t>
  </si>
  <si>
    <t>Ειδικές Κατηγορίες</t>
  </si>
  <si>
    <t>Κυβισμός (κ.ε.)</t>
  </si>
  <si>
    <t>Πολύτεκνοι</t>
  </si>
  <si>
    <t>Ανάπηροι</t>
  </si>
  <si>
    <r>
      <t xml:space="preserve">Προτεινόμενη Λιανική Τιμή
</t>
    </r>
    <r>
      <rPr>
        <b/>
        <sz val="12"/>
        <color rgb="FFFF0000"/>
        <rFont val="Opel Sans Condensed"/>
        <family val="2"/>
        <charset val="161"/>
      </rPr>
      <t>ΜΕ</t>
    </r>
    <r>
      <rPr>
        <b/>
        <sz val="12"/>
        <rFont val="Opel Sans Condensed"/>
        <family val="2"/>
      </rPr>
      <t xml:space="preserve"> Φόρους</t>
    </r>
  </si>
  <si>
    <r>
      <t xml:space="preserve">Προτεινόμενη Λιανική Τιμή
</t>
    </r>
    <r>
      <rPr>
        <b/>
        <sz val="12"/>
        <color rgb="FFFF0000"/>
        <rFont val="Opel Sans Condensed"/>
        <family val="2"/>
        <charset val="161"/>
      </rPr>
      <t xml:space="preserve">ΧΩΡΙΣ </t>
    </r>
    <r>
      <rPr>
        <b/>
        <sz val="12"/>
        <color rgb="FF0070C0"/>
        <rFont val="Opel Sans Condensed"/>
        <family val="2"/>
      </rPr>
      <t>Φόρους</t>
    </r>
  </si>
  <si>
    <r>
      <t xml:space="preserve">Αποδοτικότητα Καυσίμου Ελαστικού </t>
    </r>
    <r>
      <rPr>
        <vertAlign val="superscript"/>
        <sz val="12"/>
        <color rgb="FF000000"/>
        <rFont val="Opel Sans Condensed"/>
        <family val="2"/>
        <charset val="161"/>
      </rPr>
      <t>1,2</t>
    </r>
  </si>
  <si>
    <r>
      <t xml:space="preserve">Πρόσφυση Ελαστικού σε βρεγμένο οδόστρωμα </t>
    </r>
    <r>
      <rPr>
        <vertAlign val="superscript"/>
        <sz val="12"/>
        <color rgb="FF000000"/>
        <rFont val="Opel Sans Condensed"/>
        <family val="2"/>
        <charset val="161"/>
      </rPr>
      <t>1,2</t>
    </r>
  </si>
  <si>
    <r>
      <t xml:space="preserve">Εξωτερικός Θόρυβος Κύλησης Ελαστικού </t>
    </r>
    <r>
      <rPr>
        <vertAlign val="superscript"/>
        <sz val="12"/>
        <color rgb="FF000000"/>
        <rFont val="Opel Sans Condensed"/>
        <family val="2"/>
        <charset val="161"/>
      </rPr>
      <t>1,2</t>
    </r>
  </si>
  <si>
    <r>
      <rPr>
        <u/>
        <sz val="10"/>
        <color theme="1"/>
        <rFont val="Opel Sans Condensed"/>
        <family val="2"/>
        <charset val="161"/>
      </rPr>
      <t>Σημειώσεις:</t>
    </r>
    <r>
      <rPr>
        <sz val="10"/>
        <color theme="1"/>
        <rFont val="Opel Sans Condensed"/>
        <family val="2"/>
        <charset val="161"/>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</si>
  <si>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t>Μετατρόχιο, εμπρός/πίσω</t>
  </si>
  <si>
    <t>Opel OnStar</t>
  </si>
  <si>
    <t>UE1</t>
  </si>
  <si>
    <t>Pull me over Red/Absolute Red</t>
  </si>
  <si>
    <t>Switchblade/Sovereign Silver</t>
  </si>
  <si>
    <t xml:space="preserve">Black meet kettle/Mineral Black </t>
  </si>
  <si>
    <t>Start &amp; Stop</t>
  </si>
  <si>
    <t>Συνολικό ύψος (στο απόβαρο)</t>
  </si>
  <si>
    <t>Κύκλος στροφής σε m</t>
  </si>
  <si>
    <t>Από τοίχο σε τοίχο</t>
  </si>
  <si>
    <t>Από κράσπεδο σε κράσπεδο</t>
  </si>
  <si>
    <t>Μήκος χώρου αποσκευών μέχρι τις πλάτες των πίσω καθισμάτων</t>
  </si>
  <si>
    <t>Μήκος χώρου αποσκευών με αναδιπλωμένα πίσω καθίσματα</t>
  </si>
  <si>
    <t>Πλάτος μεταξύ των θόλων</t>
  </si>
  <si>
    <t>Κινητήρες &amp; Βάρη</t>
  </si>
  <si>
    <t>Euro 6</t>
  </si>
  <si>
    <t>Φίλτρο σωματιδίων (DPF)</t>
  </si>
  <si>
    <t>std</t>
  </si>
  <si>
    <t>Διάμετρος / Διαδρομή (mm)</t>
  </si>
  <si>
    <t>Μέγιστη απόδοση ισχύος (kW (hp) / σαλ)</t>
  </si>
  <si>
    <t>Μέγιστη ροπή  (Nm / σαλ)</t>
  </si>
  <si>
    <t>Κιβώτιο Ταχυτήτων</t>
  </si>
  <si>
    <t>Βάρη</t>
  </si>
  <si>
    <t>Απόβαρο συμπ. Οδηγού</t>
  </si>
  <si>
    <t>Επιτρεπόμενο φορτίο εμπρός άξονα</t>
  </si>
  <si>
    <t>Επιτρεπόμενο φορτίο πίσω άξονα</t>
  </si>
  <si>
    <t>Επιτρεπόμενο φορτίο οροφής</t>
  </si>
  <si>
    <t>Ικανότητα Ρυμούλκησης σε kg</t>
  </si>
  <si>
    <t>Χωρίς φρένο</t>
  </si>
  <si>
    <t>Με φρένο - 12% κλίση test</t>
  </si>
  <si>
    <t>Κατανάλωση καυσίμου σε lt/100km
σύμφωνα με 2004/3/EC</t>
  </si>
  <si>
    <t>kW (hp)</t>
  </si>
  <si>
    <t>Μέγιστη Ταχύτητα
σε km/h</t>
  </si>
  <si>
    <t>Μικτού κύκλου</t>
  </si>
  <si>
    <t>Δερμάτινο τιμόνι 3 ακτίνων</t>
  </si>
  <si>
    <t>Εξωτερική εμφάνιση</t>
  </si>
  <si>
    <t>AKo</t>
  </si>
  <si>
    <t>V2P</t>
  </si>
  <si>
    <t>Χειρολαβές θυρών στο χρώμα του αμαξώματος</t>
  </si>
  <si>
    <t>D75</t>
  </si>
  <si>
    <t>Προβολείς ομίχλης εμπρός</t>
  </si>
  <si>
    <t>Ηλεκτρικά ρυθμιζόμενοι/θερμαινόμενοι καθρέπτες στο χρώμα του αμαξώματος</t>
  </si>
  <si>
    <t>Διπλοί προεντατήρες στις εμπρός ζώνες ασφαλείας</t>
  </si>
  <si>
    <t>Προεντατήρες στις πίσω ζώνες ασφαλείας</t>
  </si>
  <si>
    <t>3o πίσω προσκέφαλο</t>
  </si>
  <si>
    <t>AQP</t>
  </si>
  <si>
    <t>Αερόσακοι οδηγού, συνοδηγού, πλευρικοί &amp; οροφής</t>
  </si>
  <si>
    <t>Σύστημα διεύθυνσης με ηλεκτρική υποβοήθηση</t>
  </si>
  <si>
    <t>NJ1</t>
  </si>
  <si>
    <t>Φρένα: ABS με δισκόφρενα  εμπρός/πίσω</t>
  </si>
  <si>
    <t>Σύστημα διατήρησης σταθερής ταχύτητας (Cruise Control)</t>
  </si>
  <si>
    <t>Κεντρικό κλείδωμα θυρών με τηλεχειριστήριο</t>
  </si>
  <si>
    <t>Απλό χρώμα διπλής επίστρωσης (Royal Blue)</t>
  </si>
  <si>
    <t>GF6</t>
  </si>
  <si>
    <t>Satin Steel Grey</t>
  </si>
  <si>
    <t>Amber Orange (Burning Hot)</t>
  </si>
  <si>
    <t>GDS</t>
  </si>
  <si>
    <t>True Blue</t>
  </si>
  <si>
    <t>IOA</t>
  </si>
  <si>
    <t>IO6</t>
  </si>
  <si>
    <r>
      <t xml:space="preserve">Συστήματα Ενημέρωσης/Ψυχαγωγίας </t>
    </r>
    <r>
      <rPr>
        <b/>
        <vertAlign val="superscript"/>
        <sz val="14"/>
        <color theme="1"/>
        <rFont val="Opel Sans Condensed"/>
        <family val="2"/>
        <charset val="161"/>
      </rPr>
      <t>(2)</t>
    </r>
  </si>
  <si>
    <t xml:space="preserve">  - = δεν διατίθεται           s= standard    o=επιλογή χωρίς χρέωση           €=επιλογή με χρέωση (ενδεικτική λιανική τιμή)         p=επιλογή μέσω πακέτου</t>
  </si>
  <si>
    <t>Λευκό χρώμα (Summit White ) &amp; Brilliant Χρώμα (Absolute Red)</t>
  </si>
  <si>
    <t>Χωρητικότητα ρεζερβουάρ (σε λίτρα) Βενζίνη / Diesel</t>
  </si>
  <si>
    <t>Αμόλυβδη RON 95</t>
  </si>
  <si>
    <t>1.6 CDTI ECOTEC®</t>
  </si>
  <si>
    <t xml:space="preserve">Αναδιπλωμένες πλάτες πίσω καθισμάτων, μέχρι την οροφή </t>
  </si>
  <si>
    <t>Επιτάχυνση 0 –100 km/h 
σε δευτερόλεπτα</t>
  </si>
  <si>
    <r>
      <t>Κυβισμός (cm</t>
    </r>
    <r>
      <rPr>
        <vertAlign val="superscript"/>
        <sz val="14"/>
        <rFont val="Opel Sans Condensed"/>
        <family val="2"/>
        <charset val="161"/>
      </rPr>
      <t>3</t>
    </r>
    <r>
      <rPr>
        <sz val="14"/>
        <rFont val="Opel Sans Condensed"/>
        <family val="2"/>
        <charset val="161"/>
      </rPr>
      <t>)</t>
    </r>
  </si>
  <si>
    <r>
      <t>Εκπομπές CO</t>
    </r>
    <r>
      <rPr>
        <b/>
        <vertAlign val="subscript"/>
        <sz val="16"/>
        <color theme="1"/>
        <rFont val="Opel Sans Condensed"/>
        <family val="2"/>
        <charset val="161"/>
      </rPr>
      <t>2</t>
    </r>
  </si>
  <si>
    <r>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t>
    </r>
    <r>
      <rPr>
        <vertAlign val="subscript"/>
        <sz val="10"/>
        <rFont val="Opel Sans Condensed"/>
        <family val="2"/>
        <charset val="161"/>
      </rPr>
      <t>2</t>
    </r>
    <r>
      <rPr>
        <sz val="10"/>
        <rFont val="Opel Sans Condensed"/>
        <family val="2"/>
        <charset val="161"/>
      </rPr>
      <t xml:space="preserve">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t>
    </r>
    <r>
      <rPr>
        <vertAlign val="subscript"/>
        <sz val="10"/>
        <rFont val="Opel Sans Condensed"/>
        <family val="2"/>
        <charset val="161"/>
      </rPr>
      <t>2</t>
    </r>
    <r>
      <rPr>
        <sz val="10"/>
        <rFont val="Opel Sans Condensed"/>
        <family val="2"/>
        <charset val="161"/>
      </rPr>
      <t>. Το CO</t>
    </r>
    <r>
      <rPr>
        <vertAlign val="subscript"/>
        <sz val="10"/>
        <rFont val="Opel Sans Condensed"/>
        <family val="2"/>
        <charset val="161"/>
      </rPr>
      <t>2</t>
    </r>
    <r>
      <rPr>
        <sz val="10"/>
        <rFont val="Opel Sans Condensed"/>
        <family val="2"/>
        <charset val="161"/>
      </rPr>
      <t xml:space="preserve"> είναι το κύριο αέριο θερμοκηπίου που ευθύνεται για την αύξηση της θερμοκρασίας του πλανήτη.</t>
    </r>
  </si>
  <si>
    <t>C - Β</t>
  </si>
  <si>
    <t>AH3/AG5</t>
  </si>
  <si>
    <t>AEF&amp;AXG/AER</t>
  </si>
  <si>
    <t>Ηλεκτρικά παράθυρα εμπρός/πίσω</t>
  </si>
  <si>
    <t>MY'17.5</t>
  </si>
  <si>
    <t>Κιβώτιο</t>
  </si>
  <si>
    <t>Εκδόσεις/Κινητήρες νέου Opel Crossland X</t>
  </si>
  <si>
    <t>Νέο Opel Crossland X</t>
  </si>
  <si>
    <t>0GD75 EUG1</t>
  </si>
  <si>
    <t>0GD75 iPG1</t>
  </si>
  <si>
    <t>0GH75 EVG1</t>
  </si>
  <si>
    <t>0GH75 EAF1</t>
  </si>
  <si>
    <t>0GH75 iPG1</t>
  </si>
  <si>
    <t>MT5</t>
  </si>
  <si>
    <t>1.2lt Turbo, 110 hp</t>
  </si>
  <si>
    <t xml:space="preserve">AT6 </t>
  </si>
  <si>
    <r>
      <t>1.6lt CDTI, 99hp</t>
    </r>
    <r>
      <rPr>
        <sz val="13"/>
        <rFont val="Opel Sans Condensed"/>
        <family val="2"/>
        <charset val="161"/>
      </rPr>
      <t/>
    </r>
  </si>
  <si>
    <t>CWX</t>
  </si>
  <si>
    <t>ZM9</t>
  </si>
  <si>
    <t>B59</t>
  </si>
  <si>
    <t>CWJ</t>
  </si>
  <si>
    <t>2EX</t>
  </si>
  <si>
    <t>2F7</t>
  </si>
  <si>
    <t>JAB/JAC</t>
  </si>
  <si>
    <t xml:space="preserve">Σύστημα ελέγχου πίεσης ελαστικών (TMPS) </t>
  </si>
  <si>
    <t>RV0</t>
  </si>
  <si>
    <t xml:space="preserve">Ρεζέρβα εξοικονόμησης χώρου 16", ατσάλινη </t>
  </si>
  <si>
    <t>Κιτ επισκευής ελαστικών</t>
  </si>
  <si>
    <t>ΚΤΙ</t>
  </si>
  <si>
    <t>CWAC</t>
  </si>
  <si>
    <t>CWAD</t>
  </si>
  <si>
    <t>CWAE</t>
  </si>
  <si>
    <t>CWAF</t>
  </si>
  <si>
    <t>CWAH</t>
  </si>
  <si>
    <t>CWAI</t>
  </si>
  <si>
    <t>CWAG</t>
  </si>
  <si>
    <t>GAZ/GG7</t>
  </si>
  <si>
    <t>Χρώματα Αμαξώματος &amp; Οροφών</t>
  </si>
  <si>
    <t>93T</t>
  </si>
  <si>
    <t>09T</t>
  </si>
  <si>
    <t>90T</t>
  </si>
  <si>
    <t>NTo</t>
  </si>
  <si>
    <t>TATZ</t>
  </si>
  <si>
    <t xml:space="preserve">Yφασμάτινη ταπετσαρία ''Peanut" Jet Black </t>
  </si>
  <si>
    <t>TAR9</t>
  </si>
  <si>
    <t>TAR8</t>
  </si>
  <si>
    <t>Ταπετσαρία ύφασμα/Morrocana "Florey", Jet Black</t>
  </si>
  <si>
    <t>A64</t>
  </si>
  <si>
    <t xml:space="preserve">Κάθισμα οδηγού/συνοδηγού με ρύθμιση 4/2 κατευθύνσεων (εμπρός-πίσω, καθ΄ύψος/εμπρός-πίσω) </t>
  </si>
  <si>
    <t>J31</t>
  </si>
  <si>
    <t>Όργανα με χρωμιωμένα πλαίσια</t>
  </si>
  <si>
    <t>D18</t>
  </si>
  <si>
    <t>K4C</t>
  </si>
  <si>
    <t>Εσωτερικός φωτισμός (θύρες &amp; πίνακας οργάνων) και φώτα ανάγνωσης εμπρός</t>
  </si>
  <si>
    <t>C93/TSP</t>
  </si>
  <si>
    <t>Ντουλαπάκι συνοδηγού, με λειτουργία ψύξης</t>
  </si>
  <si>
    <t>A69</t>
  </si>
  <si>
    <t>SBK/AWO</t>
  </si>
  <si>
    <t>TG5</t>
  </si>
  <si>
    <t>UQG</t>
  </si>
  <si>
    <t>U68</t>
  </si>
  <si>
    <t>UW6 - 6 ηχεία
U91 - κεραία
USR - βοηθητική είσοδος USB, 2.1 A
UC3 - χειριστήρια στο τιμόνι</t>
  </si>
  <si>
    <t>Head-up display</t>
  </si>
  <si>
    <t>UV6</t>
  </si>
  <si>
    <t>UFL</t>
  </si>
  <si>
    <t>Aircondition</t>
  </si>
  <si>
    <t>C67</t>
  </si>
  <si>
    <t>CJ2</t>
  </si>
  <si>
    <t>CFD</t>
  </si>
  <si>
    <t>Χρωμιωμένες ράγες οροφής</t>
  </si>
  <si>
    <t xml:space="preserve">Αισθητήρες παρκαρίσματος εμπρός &amp; πίσω (Park Pilot) </t>
  </si>
  <si>
    <t>UD5</t>
  </si>
  <si>
    <t>Πίσω spoiler</t>
  </si>
  <si>
    <t>T43</t>
  </si>
  <si>
    <t>Χρωμιωμένα μαρσπιέ θυρών</t>
  </si>
  <si>
    <t>B9K</t>
  </si>
  <si>
    <t xml:space="preserve">Σύστημα συναγερμού </t>
  </si>
  <si>
    <t>Ανάλυση τιμών νέου Opel Crossland X</t>
  </si>
  <si>
    <t>Εξοπλισμός νέου Opel Crossland X</t>
  </si>
  <si>
    <t>Ανάλυση Τιμών Προαιρετικού Εξοπλισμού νέου Opel Crossland X</t>
  </si>
  <si>
    <t>Συνδυασμοί Εξωτερικών Χρωμάτων &amp; Ταπετσαριών νέου Opel Crossland X</t>
  </si>
  <si>
    <t>Peanut</t>
  </si>
  <si>
    <t>ΤΑΤΖ</t>
  </si>
  <si>
    <t>GG7</t>
  </si>
  <si>
    <t>GB9</t>
  </si>
  <si>
    <t>GK3</t>
  </si>
  <si>
    <t>GL6</t>
  </si>
  <si>
    <t>Florey</t>
  </si>
  <si>
    <t xml:space="preserve">  + = επιτρεπτός συνδυασμός              </t>
  </si>
  <si>
    <t>Ετικέτες Ελαστικών νέου Opel Crossland X</t>
  </si>
  <si>
    <t>195/60 R 16</t>
  </si>
  <si>
    <t>215/50 R 17</t>
  </si>
  <si>
    <t>1.765 / 1.976 
(1.825 με αναδιπλωμένους)</t>
  </si>
  <si>
    <t xml:space="preserve">Χώρος αποσκευών </t>
  </si>
  <si>
    <t>Ζάντες αλουμινίου 16", 4 διπλών ακτίνων  (RV5)
ελαστικά 195/60 R16 89H (Q3F)</t>
  </si>
  <si>
    <t>Ζάντες αλουμινίου 16", 4 διπλών ακτίνων, σε Titan Gloss (RV5 &amp; 14R)
ελαστικά 195/60 R16 89H (Q3F)</t>
  </si>
  <si>
    <t>Ζάντες αλουμινίου 16", 4 διπλών ακτίνων, σε Γυαλιστερό Μαύρο (RV5 &amp; 41R)
ελαστικά 195/60 R16 89H (Q3F)</t>
  </si>
  <si>
    <t>Ζάντες αλουμινίου 16", 4 διπλών ακτίνων, σε Γυαλιστερό Λευκό (RV5 &amp; 40P)
ελαστικά 195/60 R16 89H (Q3F)</t>
  </si>
  <si>
    <t>Ζάντες αλουμινίου 17", πολλαπλών ακτίνων, σε Technical Grey (RS7)
ελαστικά 215/50 R17 91H (Q2X)</t>
  </si>
  <si>
    <t>Ζάντες αλουμινίου 17", πολλαπλών ακτίνων, σε Titan Gloss (RS7 &amp; 14R)
ελαστικά 215/50 R17 91H (Q2X)</t>
  </si>
  <si>
    <t>Ζάντες αλουμινίου 17", πολλαπλών ακτίνων (RGA)
ελαστικά 215/50 R17 91H (Q2X)</t>
  </si>
  <si>
    <t xml:space="preserve">Συστήματα Ενημέρωσης/Ψυχαγωγίας </t>
  </si>
  <si>
    <t>1503-1513/1486-1491</t>
  </si>
  <si>
    <t>Τεχνικά Χαρακτηριστικά νέου Opel Crossland X</t>
  </si>
  <si>
    <t>410 - 520*</t>
  </si>
  <si>
    <t>* Με μετακίνηση των πίσω καθισμάτων προς τα εμπρός</t>
  </si>
  <si>
    <t>1.2</t>
  </si>
  <si>
    <t>5-τάχυτο Μηχανικό Κιβώτιο</t>
  </si>
  <si>
    <t>Crossland X</t>
  </si>
  <si>
    <t xml:space="preserve">6-τάχυτο Αυτόματο Κιβώτιο </t>
  </si>
  <si>
    <t>60 (81)</t>
  </si>
  <si>
    <t>73 (99)</t>
  </si>
  <si>
    <t>5,2 / 5,1</t>
  </si>
  <si>
    <t>116 / 115</t>
  </si>
  <si>
    <t>6,5 / 6,4</t>
  </si>
  <si>
    <t>5,8 / 5,6</t>
  </si>
  <si>
    <t>6,5 / 6,3</t>
  </si>
  <si>
    <t>4,3 / 4,2</t>
  </si>
  <si>
    <t>4,9 / 4,8</t>
  </si>
  <si>
    <t>5,4 / 5,3</t>
  </si>
  <si>
    <t>111 / 109</t>
  </si>
  <si>
    <t>123 / 121</t>
  </si>
  <si>
    <t>4,2 / 4,1</t>
  </si>
  <si>
    <t>3,4 / 3,3</t>
  </si>
  <si>
    <t>3,7 / 3,6</t>
  </si>
  <si>
    <t>95 / 93</t>
  </si>
  <si>
    <t>1.2 Direct Injection Turbo</t>
  </si>
  <si>
    <t>75 / 90.5</t>
  </si>
  <si>
    <t>75 / 88.3</t>
  </si>
  <si>
    <t>11:1</t>
  </si>
  <si>
    <t>10.5:1</t>
  </si>
  <si>
    <t>17 : 1</t>
  </si>
  <si>
    <t>60 (81) / 5,750</t>
  </si>
  <si>
    <t>110 (81) / 5,500</t>
  </si>
  <si>
    <t>73 (99) / 3,750</t>
  </si>
  <si>
    <t>118 / 2,750</t>
  </si>
  <si>
    <t>205 / 1,500</t>
  </si>
  <si>
    <t>254 / 1,750</t>
  </si>
  <si>
    <t>11.2</t>
  </si>
  <si>
    <t>10.7</t>
  </si>
  <si>
    <t>947 - 1000</t>
  </si>
  <si>
    <t xml:space="preserve">Ύψος στο κατώφλι </t>
  </si>
  <si>
    <r>
      <t>1.2 Direct Injection Turbo ECOTEC®  Start/Stop</t>
    </r>
    <r>
      <rPr>
        <b/>
        <sz val="14"/>
        <color theme="1"/>
        <rFont val="Opel Sans Condensed"/>
        <family val="2"/>
        <charset val="161"/>
      </rPr>
      <t xml:space="preserve"> </t>
    </r>
  </si>
  <si>
    <r>
      <t>1.6 CDTI ECOTEC</t>
    </r>
    <r>
      <rPr>
        <vertAlign val="superscript"/>
        <sz val="14"/>
        <color theme="1"/>
        <rFont val="Opel Sans Condensed"/>
        <family val="2"/>
        <charset val="161"/>
      </rPr>
      <t>®</t>
    </r>
    <r>
      <rPr>
        <sz val="14"/>
        <color theme="1"/>
        <rFont val="Opel Sans Condensed"/>
        <family val="2"/>
        <charset val="161"/>
      </rPr>
      <t xml:space="preserve"> Start/Stop</t>
    </r>
  </si>
  <si>
    <r>
      <t>1.2 Direct Injection Turbo Start/Stop</t>
    </r>
    <r>
      <rPr>
        <b/>
        <sz val="14"/>
        <color theme="1"/>
        <rFont val="Opel Sans Condensed"/>
        <family val="2"/>
        <charset val="161"/>
      </rPr>
      <t xml:space="preserve"> </t>
    </r>
  </si>
  <si>
    <t>Διαστάσεις χώρου αποσκευών σε mm (σύμφωνα με ECIE)</t>
  </si>
  <si>
    <t>Χωρητικότητα χώρου αποσκευών σε λίτρα (σύμφωνα με ECIE)</t>
  </si>
  <si>
    <t>72 - 71 dB</t>
  </si>
  <si>
    <t>X-Cite</t>
  </si>
  <si>
    <t>X-Clusive</t>
  </si>
  <si>
    <t>1.2lt, 81 hp</t>
  </si>
  <si>
    <t>Florey (std AGR)</t>
  </si>
  <si>
    <t xml:space="preserve">Οροφή στο χρώμα του αμαξώματος </t>
  </si>
  <si>
    <t>DP6/DXK</t>
  </si>
  <si>
    <t>UJO</t>
  </si>
  <si>
    <t>BA9</t>
  </si>
  <si>
    <t>EBI</t>
  </si>
  <si>
    <t xml:space="preserve">Θήκες στις πλάτες των εμπρός καθισμάτων </t>
  </si>
  <si>
    <r>
      <rPr>
        <b/>
        <vertAlign val="superscript"/>
        <sz val="10"/>
        <rFont val="Opel Sans Condensed"/>
        <family val="2"/>
        <charset val="161"/>
      </rPr>
      <t>(1)</t>
    </r>
    <r>
      <rPr>
        <b/>
        <sz val="10"/>
        <rFont val="Opel Sans Condensed"/>
        <family val="2"/>
        <charset val="161"/>
      </rPr>
      <t xml:space="preserve">   Λόγω πληθώρας διαθέσιμων κινητών τηλεφώνων, δεν μπορεί να εξασφαλιστεί η συμβατότητα με όλα και συνεπώς δεν υποστηρίζονται όλες οι λειτουργίες από όλα τα κινητά τηλέφωνα.</t>
    </r>
  </si>
  <si>
    <t>Ζάντες αλουμινίου 17", πολλαπλών ακτίνων
ελαστικά 215/50 R17 91H (Q2X) X-Cite</t>
  </si>
  <si>
    <t>Ζάντες αλουμινίου 17", πολλαπλών ακτίνων
ελαστικά 215/50 R17 91H (Q2X) - X-Clusive</t>
  </si>
  <si>
    <t>Quantum Grey (Son of a Grey)</t>
  </si>
  <si>
    <t>B - A</t>
  </si>
  <si>
    <t xml:space="preserve">B </t>
  </si>
  <si>
    <t>Προειδοποίηση παρέκκλισης από λωρίδα κυκλοφορίας</t>
  </si>
  <si>
    <t>Διζωνικός κλιματισμός (ECC)</t>
  </si>
  <si>
    <t>Μεταλλικά / Mica χρώματα</t>
  </si>
  <si>
    <t xml:space="preserve">Μεταλλικά / Mica χρώματα (GAN, GB9, GDS, GK3, GF6, GL6) </t>
  </si>
  <si>
    <r>
      <rPr>
        <b/>
        <u/>
        <sz val="10"/>
        <color theme="1"/>
        <rFont val="Opel Sans Condensed"/>
        <family val="2"/>
        <charset val="161"/>
      </rPr>
      <t>Σημειώσεις:</t>
    </r>
    <r>
      <rPr>
        <b/>
        <sz val="10"/>
        <color theme="1"/>
        <rFont val="Opel Sans Condensed"/>
        <family val="2"/>
        <charset val="161"/>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</si>
  <si>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r>
      <t xml:space="preserve">Προτεινόμενη Λιανική Τιμή
</t>
    </r>
    <r>
      <rPr>
        <b/>
        <sz val="14"/>
        <color rgb="FFFF0000"/>
        <rFont val="Opel Sans Condensed"/>
        <family val="2"/>
      </rPr>
      <t>ΜΕ</t>
    </r>
    <r>
      <rPr>
        <b/>
        <sz val="14"/>
        <rFont val="Opel Sans Condensed"/>
        <family val="2"/>
      </rPr>
      <t xml:space="preserve"> Φόρους</t>
    </r>
  </si>
  <si>
    <r>
      <t xml:space="preserve">Προτεινόμενη Λιανική Τιμή
</t>
    </r>
    <r>
      <rPr>
        <b/>
        <sz val="14"/>
        <color rgb="FFFF0000"/>
        <rFont val="Opel Sans Condensed"/>
        <family val="2"/>
      </rPr>
      <t>ΠΡΟ</t>
    </r>
    <r>
      <rPr>
        <b/>
        <sz val="14"/>
        <color rgb="FF0070C0"/>
        <rFont val="Opel Sans Condensed"/>
        <family val="2"/>
      </rPr>
      <t xml:space="preserve"> Φόρων</t>
    </r>
  </si>
  <si>
    <r>
      <t xml:space="preserve">Ανακύκλωση: Πληροφορίες αναφορικά με τον Σχεδιασμό για το Περιβάλλον, το Δίκτυο Παράδοσης &amp; Παραλαβής Οχημάτων Τέλους Κύκλου Ζωής ΕΔΟΕ μπορούν να βρεθούν στο: </t>
    </r>
    <r>
      <rPr>
        <b/>
        <u/>
        <sz val="10"/>
        <color theme="1"/>
        <rFont val="Opel Sans Condensed"/>
        <family val="2"/>
        <charset val="161"/>
      </rPr>
      <t>www.edoe.gr</t>
    </r>
  </si>
  <si>
    <t>Υπενθύμιση ζώνης ασφαλείας οδηγού/συνοδηγού &amp; πίσω καθισμάτων</t>
  </si>
  <si>
    <t>UHG/UHH &amp; UH5</t>
  </si>
  <si>
    <t xml:space="preserve">Ηλεκτρονικό πρόγραμμα ευστάθειας (ESP) &amp; Βοήθημα εκκίνησης σε ανηφόρα (HSA) </t>
  </si>
  <si>
    <t>FX3 &amp; KB5</t>
  </si>
  <si>
    <t>MDQ &amp; VE5</t>
  </si>
  <si>
    <t>Χρωμιωμένο περίγραμμα πλευρικών παραθύρων &amp; Χρωμιωμένο ένθετο εμπρός/πίσω προφυλακτήρα</t>
  </si>
  <si>
    <r>
      <t xml:space="preserve">Ταπετσαρία ύφασμα/Morrocana "Florey", Jet Black, που περιλαμβάνει:
</t>
    </r>
    <r>
      <rPr>
        <sz val="16"/>
        <color rgb="FF3333FF"/>
        <rFont val="Opel Sans Condensed"/>
        <family val="2"/>
        <charset val="161"/>
      </rPr>
      <t>SRY -</t>
    </r>
    <r>
      <rPr>
        <sz val="16"/>
        <rFont val="Opel Sans Condensed"/>
        <family val="2"/>
        <charset val="161"/>
      </rPr>
      <t xml:space="preserve"> </t>
    </r>
    <r>
      <rPr>
        <sz val="16"/>
        <color rgb="FF3333FF"/>
        <rFont val="Opel Sans Condensed"/>
        <family val="2"/>
        <charset val="161"/>
      </rPr>
      <t xml:space="preserve">Εργονομικό κάθισμα οδηγού &amp; συνοδηγού AGR, με:   </t>
    </r>
    <r>
      <rPr>
        <sz val="16"/>
        <rFont val="Opel Sans Condensed"/>
        <family val="2"/>
        <charset val="161"/>
      </rPr>
      <t xml:space="preserve">
</t>
    </r>
    <r>
      <rPr>
        <sz val="16"/>
        <color rgb="FF3333FF"/>
        <rFont val="Opel Sans Condensed"/>
        <family val="2"/>
        <charset val="161"/>
      </rPr>
      <t xml:space="preserve">Ρύθμιση καθισμάτος οδηγού/συνοδηγού 8/8 κατευθύνσεων (A53/AH4)
Προέκταση μαξιλαριού βάσης καθίσματος οδηγού/συνοδηγού 2/2 θέσεων (AHC/AHF) 
Ηλεκτρική οσφυΐκή υποστήριξη καθίσματος οδηγού/συνοδηγού 4/4 θέσεων (AVK/AVU)
Θήκες στις πλάτες των εμπρός καθισμάτων (EBI) </t>
    </r>
  </si>
  <si>
    <r>
      <t>R 4.0 IntelliLink, BT</t>
    </r>
    <r>
      <rPr>
        <vertAlign val="superscript"/>
        <sz val="16"/>
        <rFont val="Opel Sans Condensed"/>
        <family val="2"/>
        <charset val="161"/>
      </rPr>
      <t>1</t>
    </r>
    <r>
      <rPr>
        <sz val="16"/>
        <rFont val="Opel Sans Condensed"/>
        <family val="2"/>
        <charset val="161"/>
      </rPr>
      <t>, Radio, με έγχρωμη οθόνη αφής 7"</t>
    </r>
  </si>
  <si>
    <r>
      <t>Navi 5.0 IntelliLink, BT</t>
    </r>
    <r>
      <rPr>
        <vertAlign val="superscript"/>
        <sz val="16"/>
        <rFont val="Opel Sans Condensed"/>
        <family val="2"/>
        <charset val="161"/>
      </rPr>
      <t>1</t>
    </r>
    <r>
      <rPr>
        <sz val="16"/>
        <rFont val="Opel Sans Condensed"/>
        <family val="2"/>
        <charset val="161"/>
      </rPr>
      <t>, Radio, με έγχρωμη οθόνη αφής 8"</t>
    </r>
  </si>
  <si>
    <r>
      <t xml:space="preserve">UDD - Οθόνη πληροφοριών οδηγού 3.5"
UW6- 6 ηχεία
U91 - κεραία 
MCZ - 2 USB, 2.0 A
UC3 - χειριστήρια στο τιμόνι
</t>
    </r>
    <r>
      <rPr>
        <sz val="16"/>
        <color rgb="FFFF0000"/>
        <rFont val="Opel Sans Condensed"/>
        <family val="2"/>
        <charset val="161"/>
      </rPr>
      <t>Στην έκδοση X-Cite μόνο με ZM9</t>
    </r>
  </si>
  <si>
    <r>
      <t xml:space="preserve">Ασύρματη επαγωγική φόρτιση κινητού
</t>
    </r>
    <r>
      <rPr>
        <sz val="16"/>
        <color rgb="FFFF0000"/>
        <rFont val="Opel Sans Condensed"/>
        <family val="2"/>
        <charset val="161"/>
      </rPr>
      <t xml:space="preserve">Στην έκδοση X-Cite μόνο με ZM9 </t>
    </r>
  </si>
  <si>
    <r>
      <t xml:space="preserve">Premium σύστημα ήχου, 7 ηχείων
</t>
    </r>
    <r>
      <rPr>
        <sz val="16"/>
        <color rgb="FFFF0000"/>
        <rFont val="Opel Sans Condensed"/>
        <family val="2"/>
        <charset val="161"/>
      </rPr>
      <t xml:space="preserve">Όχι με RV0. </t>
    </r>
  </si>
  <si>
    <r>
      <t xml:space="preserve">CD Player, MP3
</t>
    </r>
    <r>
      <rPr>
        <sz val="16"/>
        <color rgb="FFFF0000"/>
        <rFont val="Opel Sans Condensed"/>
        <family val="2"/>
        <charset val="161"/>
      </rPr>
      <t>Στην έκδοση X-Cite μόνο με ZM9 &amp; IO6. Στην έκδοση X-Clusive όχι με BA9</t>
    </r>
  </si>
  <si>
    <r>
      <t xml:space="preserve">Οροφή Mineral Black </t>
    </r>
    <r>
      <rPr>
        <sz val="16"/>
        <color rgb="FFFF0000"/>
        <rFont val="Opel Sans Condensed"/>
        <family val="2"/>
        <charset val="161"/>
      </rPr>
      <t>(όχι με GEK &amp; GB9)</t>
    </r>
  </si>
  <si>
    <r>
      <t xml:space="preserve">Οροφή Summit White </t>
    </r>
    <r>
      <rPr>
        <sz val="16"/>
        <color rgb="FFFF0000"/>
        <rFont val="Opel Sans Condensed"/>
        <family val="2"/>
        <charset val="161"/>
      </rPr>
      <t>(std με GEK &amp; GB9, όχι με GAZ)</t>
    </r>
  </si>
  <si>
    <r>
      <t xml:space="preserve">Οροφή Satin Steel Grey </t>
    </r>
    <r>
      <rPr>
        <sz val="16"/>
        <color rgb="FFFF0000"/>
        <rFont val="Opel Sans Condensed"/>
        <family val="2"/>
        <charset val="161"/>
      </rPr>
      <t>(όχι με GDS, GEK, GF6, GK3)</t>
    </r>
  </si>
  <si>
    <r>
      <t xml:space="preserve">Σύστημα εισόδου χωρίς κλειδί Open &amp; Start (PEPS). </t>
    </r>
    <r>
      <rPr>
        <b/>
        <sz val="16"/>
        <color rgb="FFFF0000"/>
        <rFont val="Opel Sans Condensed"/>
        <family val="2"/>
        <charset val="161"/>
      </rPr>
      <t>Στην έκδοση X-Cite μόνο με ZM9</t>
    </r>
  </si>
  <si>
    <r>
      <t xml:space="preserve">Park &amp; Go Pack +, με:
</t>
    </r>
    <r>
      <rPr>
        <b/>
        <sz val="16"/>
        <color rgb="FF3333FF"/>
        <rFont val="Opel Sans Condensed"/>
        <family val="2"/>
        <charset val="161"/>
      </rPr>
      <t>- Ηλεκτρικά αναδιπλούμενους εξωτερικούς καθρέπτες (DXL)
- Προειδοποίηση τυφλού σημείου (UDQ)
- Προηγμένο σύστημα παρκαρίσματος (UFQ)
- Πανοραμική κάμερα οπισθοπορείας (UVP)</t>
    </r>
  </si>
  <si>
    <r>
      <t xml:space="preserve">Park &amp; Go Pack II, με:
</t>
    </r>
    <r>
      <rPr>
        <b/>
        <sz val="16"/>
        <color rgb="FF3333FF"/>
        <rFont val="Opel Sans Condensed"/>
        <family val="2"/>
        <charset val="161"/>
      </rPr>
      <t>- Ηλεκτρικά αναδιπλούμενους εξωτερικούς καθρέπτες (DXL)
- Προειδοποίηση τυφλού σημείου (UDQ)
- Προηγμένο σύστημα παρκαρίσματος (UFQ)
- Κάμερα οπισθοπορείας (UVC)</t>
    </r>
  </si>
  <si>
    <r>
      <t xml:space="preserve">Sight &amp; Light Pack, με:
</t>
    </r>
    <r>
      <rPr>
        <b/>
        <sz val="16"/>
        <color rgb="FF3333FF"/>
        <rFont val="Opel Sans Condensed"/>
        <family val="2"/>
        <charset val="161"/>
      </rPr>
      <t>- Αισθητήρα βροχής (CE1)
- Hλεκτροχρωματικό εσωτερικό καθρέπτη (DD8)
- Εμπρός σκιάδια με φωτιζόμενο καθρέπτη (D6i)
- Φώτα ανάγνωσης πίσω (TR0)
- Αυτόματο φωτισμό με αναγνώριση τούνελ (TTW)</t>
    </r>
  </si>
  <si>
    <r>
      <t xml:space="preserve">Lighting Pack, με:
</t>
    </r>
    <r>
      <rPr>
        <b/>
        <sz val="16"/>
        <color rgb="FF3333FF"/>
        <rFont val="Opel Sans Condensed"/>
        <family val="2"/>
        <charset val="161"/>
      </rPr>
      <t>- Προβολείς Πλήρους Λειτουργίας LED (T4L) 
- Πίσω φώτα LED (UGE)
- Αυτόματη λειτουργία μεγάλης σκάλας προβολέων (TQ5)
- Αυτόματη ρύθμιση δέσμης προβολέων (TR7)</t>
    </r>
  </si>
  <si>
    <r>
      <t xml:space="preserve">Πακέτο άνεσης καθίσματος οδηγού/συνοδηγού, με: 
</t>
    </r>
    <r>
      <rPr>
        <b/>
        <sz val="16"/>
        <color rgb="FF3333FF"/>
        <rFont val="Opel Sans Condensed"/>
        <family val="2"/>
        <charset val="161"/>
      </rPr>
      <t xml:space="preserve">Κάθισμα οδηγού/συνοδηγού με ρύθμιση 8/8 κατευθύνσεων (AH4/A53)
Οσφυϊκή υποστήριξη καθίσματος οδηγού/συνοδηγού 4/4 θέσεων (AVK/AVU)
</t>
    </r>
    <r>
      <rPr>
        <b/>
        <sz val="16"/>
        <color rgb="FFFF0000"/>
        <rFont val="Opel Sans Condensed"/>
        <family val="2"/>
        <charset val="161"/>
      </rPr>
      <t>Όχι με TAR8</t>
    </r>
  </si>
  <si>
    <r>
      <t xml:space="preserve">Comfort Pack, που περιλαμβάνει:   
</t>
    </r>
    <r>
      <rPr>
        <b/>
        <sz val="16"/>
        <color rgb="FF3333FF"/>
        <rFont val="Opel Sans Condensed"/>
        <family val="2"/>
        <charset val="161"/>
      </rPr>
      <t>Υποβραχιόνιο οδηγού (D05)
Κονσόλα με 2 ποτηροθήκες και αποθηκευτικό χώρο (D07)
Πρίζα 12V στα πίσω καθίσματα (KC7)</t>
    </r>
  </si>
  <si>
    <r>
      <t xml:space="preserve">Versatility Pack, που περιλαμβάνει:   
</t>
    </r>
    <r>
      <rPr>
        <b/>
        <sz val="16"/>
        <color rgb="FF3333FF"/>
        <rFont val="Opel Sans Condensed"/>
        <family val="2"/>
        <charset val="161"/>
      </rPr>
      <t>Διαιρούμενο, αναδιπλούμενο &amp; συρόμενο 40:60 πίσω κάθισμα, με υποβραχιόνιο (A63)</t>
    </r>
    <r>
      <rPr>
        <b/>
        <sz val="16"/>
        <rFont val="Opel Sans Condensed"/>
        <family val="2"/>
        <charset val="161"/>
      </rPr>
      <t xml:space="preserve">
</t>
    </r>
    <r>
      <rPr>
        <b/>
        <sz val="16"/>
        <color rgb="FF3333FF"/>
        <rFont val="Opel Sans Condensed"/>
        <family val="2"/>
        <charset val="161"/>
      </rPr>
      <t>FlexFloor® χώρου αποσκευών (DT3)</t>
    </r>
  </si>
  <si>
    <r>
      <t xml:space="preserve">Γυάλινη ηλεκτρική ηλιοροφή, με: </t>
    </r>
    <r>
      <rPr>
        <b/>
        <sz val="16"/>
        <color rgb="FF3333FF"/>
        <rFont val="Opel Sans Condensed"/>
        <family val="2"/>
        <charset val="161"/>
      </rPr>
      <t xml:space="preserve">Χρωμιωμένες ράγες οροφής (V2P)
</t>
    </r>
    <r>
      <rPr>
        <b/>
        <sz val="16"/>
        <color rgb="FFFF0000"/>
        <rFont val="Opel Sans Condensed"/>
        <family val="2"/>
        <charset val="161"/>
      </rPr>
      <t>Όχι με κινητήρα 1.2, 81hp</t>
    </r>
  </si>
  <si>
    <t xml:space="preserve">Ημερομηνία Έκδοσης: 12/06/2017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</si>
</sst>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0.00_ _€"/>
    <numFmt numFmtId="169" formatCode="[$€-2]\ #,##0"/>
    <numFmt numFmtId="170" formatCode="&quot;R$&quot;\ #,##0_);[Red]\(&quot;R$&quot;\ #,##0\)"/>
    <numFmt numFmtId="171" formatCode="&quot;R$&quot;\ #,##0.00_);[Red]\(&quot;R$&quot;\ #,##0.00\)"/>
    <numFmt numFmtId="172" formatCode="#,##0\ [$€-408]"/>
    <numFmt numFmtId="173" formatCode="[$-408]d\ mmmm\ yyyy;@"/>
    <numFmt numFmtId="174" formatCode="#,##0.00\ [$€-408]"/>
    <numFmt numFmtId="175" formatCode="#,##0\ [$€-1]"/>
    <numFmt numFmtId="176" formatCode="00"/>
    <numFmt numFmtId="177" formatCode="0.0"/>
    <numFmt numFmtId="178" formatCode="0.0%"/>
    <numFmt numFmtId="179" formatCode="General_)"/>
  </numFmts>
  <fonts count="106">
    <font>
      <sz val="10"/>
      <name val="Verdana"/>
    </font>
    <font>
      <sz val="11"/>
      <color theme="1"/>
      <name val="Calibri"/>
      <family val="2"/>
      <charset val="161"/>
      <scheme val="minor"/>
    </font>
    <font>
      <sz val="11"/>
      <color theme="1"/>
      <name val="Calibri"/>
      <family val="2"/>
      <charset val="161"/>
      <scheme val="minor"/>
    </font>
    <font>
      <b/>
      <sz val="10"/>
      <name val="Verdana"/>
      <family val="2"/>
    </font>
    <font>
      <sz val="10"/>
      <name val="Verdana"/>
      <family val="2"/>
    </font>
    <font>
      <sz val="8"/>
      <name val="Opel Sans Bold"/>
    </font>
    <font>
      <sz val="10"/>
      <name val="Opel Sans"/>
      <family val="2"/>
    </font>
    <font>
      <sz val="10"/>
      <name val="Arial"/>
      <family val="2"/>
    </font>
    <font>
      <sz val="11"/>
      <name val="돋움"/>
      <family val="3"/>
    </font>
    <font>
      <sz val="10"/>
      <name val="Arial"/>
      <family val="2"/>
      <charset val="161"/>
    </font>
    <font>
      <i/>
      <sz val="10"/>
      <name val="Helv"/>
    </font>
    <font>
      <sz val="10"/>
      <name val="Arial"/>
      <family val="2"/>
    </font>
    <font>
      <sz val="10"/>
      <name val="MS Sans Serif"/>
      <family val="2"/>
    </font>
    <font>
      <sz val="10"/>
      <name val="Helv"/>
    </font>
    <font>
      <sz val="10"/>
      <color theme="1"/>
      <name val="Opel Sans"/>
      <family val="2"/>
    </font>
    <font>
      <sz val="10"/>
      <name val="Verdana"/>
      <family val="2"/>
      <charset val="161"/>
    </font>
    <font>
      <b/>
      <sz val="16"/>
      <color theme="1"/>
      <name val="Opel Sans"/>
      <family val="2"/>
    </font>
    <font>
      <sz val="10"/>
      <name val="Opel Sans Condensed"/>
      <family val="2"/>
      <charset val="161"/>
    </font>
    <font>
      <sz val="12"/>
      <name val="Opel Sans Condensed"/>
      <family val="2"/>
      <charset val="161"/>
    </font>
    <font>
      <sz val="11"/>
      <color theme="1"/>
      <name val="Opel Sans Condensed"/>
      <family val="2"/>
      <charset val="161"/>
    </font>
    <font>
      <b/>
      <sz val="16"/>
      <name val="Opel Sans Condensed"/>
      <family val="2"/>
      <charset val="161"/>
    </font>
    <font>
      <sz val="16"/>
      <name val="Opel Sans Condensed"/>
      <family val="2"/>
      <charset val="161"/>
    </font>
    <font>
      <b/>
      <sz val="20"/>
      <color theme="1"/>
      <name val="Opel Sans Condensed"/>
      <family val="2"/>
      <charset val="161"/>
    </font>
    <font>
      <b/>
      <sz val="25"/>
      <color theme="1"/>
      <name val="Opel Sans Condensed"/>
      <family val="2"/>
    </font>
    <font>
      <sz val="25"/>
      <name val="Opel Sans Condensed"/>
      <family val="2"/>
    </font>
    <font>
      <b/>
      <sz val="25"/>
      <name val="Opel Sans Condensed"/>
      <family val="2"/>
    </font>
    <font>
      <sz val="18"/>
      <name val="Opel Sans Condensed"/>
      <family val="2"/>
      <charset val="161"/>
    </font>
    <font>
      <sz val="25"/>
      <color indexed="10"/>
      <name val="Opel Sans Condensed"/>
      <family val="2"/>
    </font>
    <font>
      <i/>
      <sz val="25"/>
      <name val="Opel Sans Condensed"/>
      <family val="2"/>
    </font>
    <font>
      <sz val="13"/>
      <name val="Opel Sans Condensed"/>
      <family val="2"/>
      <charset val="161"/>
    </font>
    <font>
      <sz val="25"/>
      <color indexed="12"/>
      <name val="Opel Sans Condensed"/>
      <family val="2"/>
    </font>
    <font>
      <b/>
      <sz val="20"/>
      <name val="Opel Sans Condensed"/>
      <family val="2"/>
      <charset val="161"/>
    </font>
    <font>
      <b/>
      <sz val="11"/>
      <color theme="0" tint="-0.499984740745262"/>
      <name val="Opel Sans Condensed"/>
      <family val="2"/>
      <charset val="161"/>
    </font>
    <font>
      <sz val="25"/>
      <color theme="2" tint="-0.499984740745262"/>
      <name val="Opel Sans Condensed"/>
      <family val="2"/>
    </font>
    <font>
      <sz val="20"/>
      <color indexed="12"/>
      <name val="Opel Sans Condensed"/>
      <family val="2"/>
    </font>
    <font>
      <b/>
      <sz val="18"/>
      <color theme="1"/>
      <name val="Opel Sans Condensed"/>
      <family val="2"/>
    </font>
    <font>
      <b/>
      <sz val="18"/>
      <color theme="1"/>
      <name val="Opel Sans Condensed"/>
      <family val="2"/>
      <charset val="161"/>
    </font>
    <font>
      <sz val="18"/>
      <color rgb="FFFF0000"/>
      <name val="Opel Sans Condensed"/>
      <family val="2"/>
      <charset val="161"/>
    </font>
    <font>
      <b/>
      <sz val="12"/>
      <name val="Opel Sans Condensed"/>
      <family val="2"/>
    </font>
    <font>
      <sz val="12"/>
      <name val="Verdana"/>
      <family val="2"/>
      <charset val="161"/>
    </font>
    <font>
      <b/>
      <sz val="16"/>
      <color theme="1"/>
      <name val="Opel Sans Condensed"/>
      <family val="2"/>
      <charset val="161"/>
    </font>
    <font>
      <sz val="12"/>
      <name val="Opel Sans Condensed"/>
      <family val="2"/>
    </font>
    <font>
      <sz val="12"/>
      <color theme="1"/>
      <name val="Opel Sans Condensed"/>
      <family val="2"/>
      <charset val="161"/>
    </font>
    <font>
      <b/>
      <sz val="12"/>
      <name val="Opel Sans Condensed"/>
      <family val="2"/>
      <charset val="161"/>
    </font>
    <font>
      <b/>
      <sz val="12"/>
      <color theme="1"/>
      <name val="Opel Sans Condensed"/>
      <family val="2"/>
      <charset val="161"/>
    </font>
    <font>
      <b/>
      <sz val="12"/>
      <color rgb="FFFF0000"/>
      <name val="Opel Sans Condensed"/>
      <family val="2"/>
      <charset val="161"/>
    </font>
    <font>
      <b/>
      <sz val="14"/>
      <color theme="1"/>
      <name val="Opel Sans Condensed"/>
      <family val="2"/>
      <charset val="161"/>
    </font>
    <font>
      <sz val="12"/>
      <color theme="1"/>
      <name val="Opel Sans Condensed"/>
      <family val="2"/>
    </font>
    <font>
      <b/>
      <sz val="12"/>
      <color theme="1"/>
      <name val="Opel Sans Condensed"/>
      <family val="2"/>
    </font>
    <font>
      <sz val="14"/>
      <name val="Opel Sans Condensed"/>
      <family val="2"/>
      <charset val="161"/>
    </font>
    <font>
      <b/>
      <sz val="14"/>
      <color theme="1"/>
      <name val="Opel Sans Condensed"/>
      <family val="2"/>
    </font>
    <font>
      <sz val="14"/>
      <name val="Opel Sans Condensed"/>
      <family val="2"/>
    </font>
    <font>
      <b/>
      <sz val="10"/>
      <name val="Opel Sans Condensed"/>
      <family val="2"/>
      <charset val="161"/>
    </font>
    <font>
      <vertAlign val="superscript"/>
      <sz val="10"/>
      <name val="Opel Sans Condensed"/>
      <family val="2"/>
      <charset val="161"/>
    </font>
    <font>
      <b/>
      <sz val="18"/>
      <name val="Opel Sans Condensed"/>
      <family val="2"/>
      <charset val="161"/>
    </font>
    <font>
      <b/>
      <sz val="14"/>
      <name val="Opel Sans Condensed"/>
      <family val="2"/>
    </font>
    <font>
      <sz val="14"/>
      <color indexed="8"/>
      <name val="Opel Sans Condensed"/>
      <family val="2"/>
    </font>
    <font>
      <b/>
      <sz val="14"/>
      <color indexed="8"/>
      <name val="Opel Sans Condensed"/>
      <family val="2"/>
    </font>
    <font>
      <b/>
      <sz val="12"/>
      <color indexed="10"/>
      <name val="Opel Sans Condensed"/>
      <family val="2"/>
    </font>
    <font>
      <sz val="12"/>
      <color indexed="10"/>
      <name val="Opel Sans Condensed"/>
      <family val="2"/>
    </font>
    <font>
      <sz val="12"/>
      <color indexed="12"/>
      <name val="Opel Sans Condensed"/>
      <family val="2"/>
    </font>
    <font>
      <b/>
      <i/>
      <sz val="12"/>
      <name val="Opel Sans Condensed"/>
      <family val="2"/>
    </font>
    <font>
      <b/>
      <i/>
      <sz val="12"/>
      <color theme="2" tint="-0.499984740745262"/>
      <name val="Opel Sans Condensed"/>
      <family val="2"/>
    </font>
    <font>
      <sz val="12"/>
      <color theme="2" tint="-0.499984740745262"/>
      <name val="Opel Sans Condensed"/>
      <family val="2"/>
    </font>
    <font>
      <b/>
      <sz val="14"/>
      <color rgb="FF0070C0"/>
      <name val="Opel Sans Condensed"/>
      <family val="2"/>
    </font>
    <font>
      <b/>
      <sz val="14"/>
      <name val="Opel Sans Condensed"/>
      <family val="2"/>
      <charset val="161"/>
    </font>
    <font>
      <b/>
      <sz val="12"/>
      <color rgb="FF0070C0"/>
      <name val="Opel Sans Condensed"/>
      <family val="2"/>
    </font>
    <font>
      <vertAlign val="superscript"/>
      <sz val="12"/>
      <color rgb="FF000000"/>
      <name val="Opel Sans Condensed"/>
      <family val="2"/>
      <charset val="161"/>
    </font>
    <font>
      <sz val="11"/>
      <color rgb="FF000000"/>
      <name val="Opel Sans Condensed"/>
      <family val="2"/>
      <charset val="161"/>
    </font>
    <font>
      <sz val="10"/>
      <color theme="1"/>
      <name val="Opel Sans Condensed"/>
      <family val="2"/>
      <charset val="161"/>
    </font>
    <font>
      <u/>
      <sz val="10"/>
      <color theme="1"/>
      <name val="Opel Sans Condensed"/>
      <family val="2"/>
      <charset val="161"/>
    </font>
    <font>
      <b/>
      <sz val="10"/>
      <color rgb="FFFF0000"/>
      <name val="Opel Sans Condensed"/>
      <family val="2"/>
      <charset val="161"/>
    </font>
    <font>
      <b/>
      <sz val="30"/>
      <color theme="1"/>
      <name val="Opel Sans Condensed"/>
      <family val="2"/>
      <charset val="161"/>
    </font>
    <font>
      <b/>
      <sz val="26"/>
      <color indexed="9"/>
      <name val="Opel Sans Condensed"/>
      <family val="2"/>
      <charset val="161"/>
    </font>
    <font>
      <sz val="16"/>
      <color theme="1"/>
      <name val="Opel Sans Condensed"/>
      <family val="2"/>
      <charset val="161"/>
    </font>
    <font>
      <b/>
      <vertAlign val="subscript"/>
      <sz val="16"/>
      <color theme="1"/>
      <name val="Opel Sans Condensed"/>
      <family val="2"/>
      <charset val="161"/>
    </font>
    <font>
      <sz val="9"/>
      <color rgb="FFFF0000"/>
      <name val="Opel Sans Condensed"/>
      <family val="2"/>
      <charset val="161"/>
    </font>
    <font>
      <sz val="9"/>
      <name val="Opel Sans Condensed"/>
      <family val="2"/>
      <charset val="161"/>
    </font>
    <font>
      <sz val="8"/>
      <name val="Opel Sans Condensed"/>
      <family val="2"/>
      <charset val="161"/>
    </font>
    <font>
      <vertAlign val="superscript"/>
      <sz val="2"/>
      <name val="Opel Sans Condensed"/>
      <family val="2"/>
      <charset val="161"/>
    </font>
    <font>
      <sz val="7"/>
      <name val="Opel Sans Condensed"/>
      <family val="2"/>
      <charset val="161"/>
    </font>
    <font>
      <sz val="7"/>
      <color indexed="8"/>
      <name val="Opel Sans Condensed"/>
      <family val="2"/>
      <charset val="161"/>
    </font>
    <font>
      <b/>
      <vertAlign val="superscript"/>
      <sz val="10"/>
      <name val="Opel Sans Condensed"/>
      <family val="2"/>
      <charset val="161"/>
    </font>
    <font>
      <b/>
      <i/>
      <sz val="12"/>
      <color theme="1"/>
      <name val="Opel Sans Condensed"/>
      <family val="2"/>
    </font>
    <font>
      <vertAlign val="superscript"/>
      <sz val="14"/>
      <name val="Opel Sans Condensed"/>
      <family val="2"/>
      <charset val="161"/>
    </font>
    <font>
      <b/>
      <vertAlign val="superscript"/>
      <sz val="14"/>
      <color theme="1"/>
      <name val="Opel Sans Condensed"/>
      <family val="2"/>
      <charset val="161"/>
    </font>
    <font>
      <sz val="14"/>
      <color theme="1"/>
      <name val="Opel Sans Condensed"/>
      <family val="2"/>
      <charset val="161"/>
    </font>
    <font>
      <vertAlign val="superscript"/>
      <sz val="14"/>
      <color theme="1"/>
      <name val="Opel Sans Condensed"/>
      <family val="2"/>
      <charset val="161"/>
    </font>
    <font>
      <vertAlign val="subscript"/>
      <sz val="10"/>
      <name val="Opel Sans Condensed"/>
      <family val="2"/>
      <charset val="161"/>
    </font>
    <font>
      <b/>
      <sz val="12"/>
      <name val="Opel Sans Bold"/>
      <charset val="161"/>
    </font>
    <font>
      <b/>
      <i/>
      <sz val="12"/>
      <color theme="1"/>
      <name val="Opel Sans Condensed"/>
      <family val="2"/>
      <charset val="161"/>
    </font>
    <font>
      <sz val="12"/>
      <name val="Helv"/>
    </font>
    <font>
      <sz val="12"/>
      <color rgb="FF000000"/>
      <name val="Arial"/>
      <family val="2"/>
      <charset val="161"/>
    </font>
    <font>
      <sz val="10"/>
      <color theme="0"/>
      <name val="Opel Sans Condensed"/>
      <family val="2"/>
    </font>
    <font>
      <b/>
      <sz val="10"/>
      <color theme="1"/>
      <name val="Opel Sans Condensed"/>
      <family val="2"/>
      <charset val="161"/>
    </font>
    <font>
      <b/>
      <u/>
      <sz val="10"/>
      <color theme="1"/>
      <name val="Opel Sans Condensed"/>
      <family val="2"/>
      <charset val="161"/>
    </font>
    <font>
      <b/>
      <i/>
      <sz val="16"/>
      <color theme="1"/>
      <name val="Opel Sans Condensed"/>
      <family val="2"/>
      <charset val="161"/>
    </font>
    <font>
      <b/>
      <sz val="22"/>
      <color theme="1"/>
      <name val="Opel Sans Condensed"/>
      <family val="2"/>
      <charset val="161"/>
    </font>
    <font>
      <b/>
      <sz val="14"/>
      <color rgb="FFFF0000"/>
      <name val="Opel Sans Condensed"/>
      <family val="2"/>
    </font>
    <font>
      <sz val="14"/>
      <color indexed="12"/>
      <name val="Opel Sans Condensed"/>
      <family val="2"/>
    </font>
    <font>
      <b/>
      <sz val="12"/>
      <color indexed="12"/>
      <name val="Opel Sans Condensed"/>
      <family val="2"/>
      <charset val="161"/>
    </font>
    <font>
      <sz val="16"/>
      <color rgb="FF3333FF"/>
      <name val="Opel Sans Condensed"/>
      <family val="2"/>
      <charset val="161"/>
    </font>
    <font>
      <vertAlign val="superscript"/>
      <sz val="16"/>
      <name val="Opel Sans Condensed"/>
      <family val="2"/>
      <charset val="161"/>
    </font>
    <font>
      <sz val="16"/>
      <color rgb="FFFF0000"/>
      <name val="Opel Sans Condensed"/>
      <family val="2"/>
      <charset val="161"/>
    </font>
    <font>
      <b/>
      <sz val="16"/>
      <color rgb="FFFF0000"/>
      <name val="Opel Sans Condensed"/>
      <family val="2"/>
      <charset val="161"/>
    </font>
    <font>
      <b/>
      <sz val="16"/>
      <color rgb="FF3333FF"/>
      <name val="Opel Sans Condensed"/>
      <family val="2"/>
      <charset val="161"/>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s>
  <borders count="52">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style="thin">
        <color theme="0"/>
      </left>
      <right style="thin">
        <color theme="0"/>
      </right>
      <top style="thin">
        <color theme="0"/>
      </top>
      <bottom style="thin">
        <color theme="0"/>
      </bottom>
      <diagonal/>
    </border>
    <border>
      <left style="thin">
        <color theme="1" tint="0.499984740745262"/>
      </left>
      <right/>
      <top/>
      <bottom/>
      <diagonal/>
    </border>
    <border>
      <left/>
      <right/>
      <top style="thin">
        <color indexed="9"/>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indexed="9"/>
      </left>
      <right/>
      <top style="thin">
        <color theme="1" tint="0.499984740745262"/>
      </top>
      <bottom style="thin">
        <color theme="1" tint="0.499984740745262"/>
      </bottom>
      <diagonal/>
    </border>
    <border>
      <left style="thin">
        <color indexed="9"/>
      </left>
      <right style="thin">
        <color indexed="9"/>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style="thin">
        <color indexed="9"/>
      </left>
      <right style="thin">
        <color indexed="9"/>
      </right>
      <top style="thin">
        <color indexed="9"/>
      </top>
      <bottom style="thin">
        <color theme="1" tint="0.499984740745262"/>
      </bottom>
      <diagonal/>
    </border>
    <border>
      <left style="thin">
        <color indexed="9"/>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9"/>
      </right>
      <top style="thin">
        <color indexed="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theme="0"/>
      </right>
      <top style="thin">
        <color theme="0"/>
      </top>
      <bottom style="thin">
        <color theme="0"/>
      </bottom>
      <diagonal/>
    </border>
    <border>
      <left/>
      <right style="thin">
        <color indexed="9"/>
      </right>
      <top/>
      <bottom/>
      <diagonal/>
    </border>
    <border>
      <left style="thin">
        <color indexed="9"/>
      </left>
      <right style="thin">
        <color indexed="9"/>
      </right>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indexed="9"/>
      </right>
      <top style="thin">
        <color theme="1" tint="0.499984740745262"/>
      </top>
      <bottom style="thin">
        <color theme="1" tint="0.499984740745262"/>
      </bottom>
      <diagonal/>
    </border>
    <border>
      <left/>
      <right/>
      <top style="thin">
        <color theme="1" tint="0.499984740745262"/>
      </top>
      <bottom/>
      <diagonal/>
    </border>
    <border>
      <left style="thin">
        <color indexed="9"/>
      </left>
      <right style="thin">
        <color theme="1" tint="0.499984740745262"/>
      </right>
      <top style="thin">
        <color indexed="9"/>
      </top>
      <bottom style="thin">
        <color indexed="9"/>
      </bottom>
      <diagonal/>
    </border>
    <border>
      <left/>
      <right style="thin">
        <color theme="1" tint="0.499984740745262"/>
      </right>
      <top/>
      <bottom/>
      <diagonal/>
    </border>
    <border>
      <left/>
      <right style="thin">
        <color theme="1" tint="0.499984740745262"/>
      </right>
      <top style="thin">
        <color theme="1" tint="0.499984740745262"/>
      </top>
      <bottom style="thin">
        <color indexed="9"/>
      </bottom>
      <diagonal/>
    </border>
    <border>
      <left style="thin">
        <color indexed="9"/>
      </left>
      <right style="thin">
        <color theme="1" tint="0.499984740745262"/>
      </right>
      <top style="thin">
        <color indexed="9"/>
      </top>
      <bottom/>
      <diagonal/>
    </border>
    <border>
      <left style="thin">
        <color theme="1" tint="0.499984740745262"/>
      </left>
      <right/>
      <top style="thin">
        <color indexed="9"/>
      </top>
      <bottom style="thin">
        <color indexed="9"/>
      </bottom>
      <diagonal/>
    </border>
    <border>
      <left style="thin">
        <color theme="1" tint="0.499984740745262"/>
      </left>
      <right/>
      <top style="thin">
        <color indexed="9"/>
      </top>
      <bottom/>
      <diagonal/>
    </border>
    <border>
      <left style="thin">
        <color theme="1" tint="0.499984740745262"/>
      </left>
      <right/>
      <top style="thin">
        <color theme="1" tint="0.499984740745262"/>
      </top>
      <bottom style="thin">
        <color indexed="9"/>
      </bottom>
      <diagonal/>
    </border>
    <border>
      <left/>
      <right/>
      <top style="thin">
        <color theme="1" tint="0.499984740745262"/>
      </top>
      <bottom style="thin">
        <color indexed="9"/>
      </bottom>
      <diagonal/>
    </border>
    <border>
      <left style="thin">
        <color theme="1" tint="0.499984740745262"/>
      </left>
      <right style="thin">
        <color indexed="9"/>
      </right>
      <top style="thin">
        <color indexed="9"/>
      </top>
      <bottom style="thin">
        <color indexed="9"/>
      </bottom>
      <diagonal/>
    </border>
    <border>
      <left style="thin">
        <color theme="1" tint="0.499984740745262"/>
      </left>
      <right style="thin">
        <color indexed="9"/>
      </right>
      <top/>
      <bottom/>
      <diagonal/>
    </border>
    <border>
      <left style="thin">
        <color theme="1" tint="0.499984740745262"/>
      </left>
      <right/>
      <top/>
      <bottom style="thin">
        <color indexed="9"/>
      </bottom>
      <diagonal/>
    </border>
    <border>
      <left style="thin">
        <color indexed="9"/>
      </left>
      <right style="thin">
        <color theme="1" tint="0.499984740745262"/>
      </right>
      <top/>
      <bottom style="thin">
        <color indexed="9"/>
      </bottom>
      <diagonal/>
    </border>
    <border>
      <left style="thin">
        <color theme="1" tint="0.499984740745262"/>
      </left>
      <right style="thin">
        <color indexed="9"/>
      </right>
      <top style="thin">
        <color indexed="9"/>
      </top>
      <bottom style="thin">
        <color theme="1" tint="0.499984740745262"/>
      </bottom>
      <diagonal/>
    </border>
    <border>
      <left style="thin">
        <color indexed="9"/>
      </left>
      <right style="thin">
        <color theme="1" tint="0.499984740745262"/>
      </right>
      <top style="thin">
        <color indexed="9"/>
      </top>
      <bottom style="thin">
        <color theme="1" tint="0.499984740745262"/>
      </bottom>
      <diagonal/>
    </border>
    <border>
      <left style="thin">
        <color theme="1" tint="0.499984740745262"/>
      </left>
      <right style="thin">
        <color theme="1" tint="0.499984740745262"/>
      </right>
      <top style="thin">
        <color indexed="9"/>
      </top>
      <bottom/>
      <diagonal/>
    </border>
    <border>
      <left/>
      <right style="thin">
        <color auto="1"/>
      </right>
      <top/>
      <bottom/>
      <diagonal/>
    </border>
    <border>
      <left style="thin">
        <color theme="1" tint="0.499984740745262"/>
      </left>
      <right style="thin">
        <color auto="1"/>
      </right>
      <top/>
      <bottom/>
      <diagonal/>
    </border>
    <border>
      <left style="thin">
        <color auto="1"/>
      </left>
      <right style="thin">
        <color auto="1"/>
      </right>
      <top/>
      <bottom/>
      <diagonal/>
    </border>
  </borders>
  <cellStyleXfs count="32">
    <xf numFmtId="0" fontId="0" fillId="0" borderId="0"/>
    <xf numFmtId="0" fontId="3" fillId="0" borderId="0" applyNumberFormat="0" applyFill="0" applyBorder="0" applyAlignment="0" applyProtection="0"/>
    <xf numFmtId="0" fontId="10" fillId="0" borderId="1"/>
    <xf numFmtId="166" fontId="11" fillId="0" borderId="0" applyFont="0" applyFill="0" applyBorder="0" applyAlignment="0" applyProtection="0"/>
    <xf numFmtId="167" fontId="11"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0" fontId="9" fillId="0" borderId="0"/>
    <xf numFmtId="0" fontId="4" fillId="0" borderId="0"/>
    <xf numFmtId="0" fontId="7" fillId="0" borderId="0"/>
    <xf numFmtId="0" fontId="7" fillId="0" borderId="0"/>
    <xf numFmtId="0" fontId="6" fillId="0" borderId="0"/>
    <xf numFmtId="0" fontId="7" fillId="0" borderId="0"/>
    <xf numFmtId="168" fontId="5" fillId="0" borderId="0" applyFill="0" applyBorder="0">
      <alignment horizontal="center" wrapText="1"/>
    </xf>
    <xf numFmtId="0" fontId="13" fillId="1" borderId="1" applyNumberFormat="0" applyAlignment="0" applyProtection="0"/>
    <xf numFmtId="170" fontId="7" fillId="0" borderId="0" applyFont="0" applyFill="0" applyBorder="0" applyAlignment="0" applyProtection="0"/>
    <xf numFmtId="171" fontId="7" fillId="0" borderId="0" applyFont="0" applyFill="0" applyBorder="0" applyAlignment="0" applyProtection="0"/>
    <xf numFmtId="0" fontId="7" fillId="0" borderId="0"/>
    <xf numFmtId="0" fontId="14" fillId="0" borderId="0"/>
    <xf numFmtId="0" fontId="14" fillId="0" borderId="0"/>
    <xf numFmtId="0" fontId="12" fillId="0" borderId="0"/>
    <xf numFmtId="0" fontId="12" fillId="0" borderId="0"/>
    <xf numFmtId="0" fontId="12" fillId="0" borderId="0"/>
    <xf numFmtId="0" fontId="8" fillId="0" borderId="0"/>
    <xf numFmtId="0" fontId="2" fillId="0" borderId="0"/>
    <xf numFmtId="0" fontId="4" fillId="0" borderId="0"/>
    <xf numFmtId="0" fontId="1" fillId="0" borderId="0"/>
    <xf numFmtId="0" fontId="15" fillId="0" borderId="0"/>
    <xf numFmtId="0" fontId="9" fillId="0" borderId="0"/>
    <xf numFmtId="179" fontId="91" fillId="0" borderId="0"/>
  </cellStyleXfs>
  <cellXfs count="343">
    <xf numFmtId="0" fontId="0" fillId="0" borderId="0" xfId="0"/>
    <xf numFmtId="0" fontId="3" fillId="4" borderId="0" xfId="0" applyFont="1" applyFill="1" applyAlignment="1">
      <alignment horizontal="center"/>
    </xf>
    <xf numFmtId="0" fontId="0" fillId="4" borderId="0" xfId="0" applyFill="1"/>
    <xf numFmtId="0" fontId="19" fillId="0" borderId="0" xfId="28" applyFont="1"/>
    <xf numFmtId="0" fontId="19" fillId="4" borderId="0" xfId="28" applyFont="1" applyFill="1"/>
    <xf numFmtId="0" fontId="17" fillId="0" borderId="0" xfId="0" applyFont="1"/>
    <xf numFmtId="0" fontId="17" fillId="4" borderId="0" xfId="0" applyFont="1" applyFill="1"/>
    <xf numFmtId="0" fontId="18" fillId="0" borderId="0" xfId="0" applyFont="1"/>
    <xf numFmtId="0" fontId="24" fillId="0" borderId="0" xfId="10" applyFont="1"/>
    <xf numFmtId="0" fontId="24" fillId="0" borderId="0" xfId="10" applyFont="1" applyBorder="1"/>
    <xf numFmtId="0" fontId="24" fillId="0" borderId="0" xfId="11" applyFont="1" applyFill="1" applyBorder="1"/>
    <xf numFmtId="0" fontId="25" fillId="2" borderId="0" xfId="13" applyFont="1" applyFill="1" applyBorder="1" applyAlignment="1">
      <alignment horizontal="center" vertical="center"/>
    </xf>
    <xf numFmtId="0" fontId="27" fillId="0" borderId="0" xfId="11" applyFont="1" applyFill="1" applyBorder="1" applyAlignment="1">
      <alignment horizontal="left"/>
    </xf>
    <xf numFmtId="0" fontId="28" fillId="0" borderId="0" xfId="11" applyFont="1" applyFill="1" applyBorder="1" applyAlignment="1">
      <alignment horizontal="center"/>
    </xf>
    <xf numFmtId="0" fontId="24" fillId="0" borderId="0" xfId="22" applyFont="1" applyAlignment="1"/>
    <xf numFmtId="0" fontId="27" fillId="0" borderId="0" xfId="11" applyFont="1" applyAlignment="1"/>
    <xf numFmtId="0" fontId="24" fillId="0" borderId="0" xfId="23" applyFont="1" applyAlignment="1"/>
    <xf numFmtId="0" fontId="24" fillId="0" borderId="0" xfId="11" applyFont="1" applyAlignment="1"/>
    <xf numFmtId="0" fontId="24" fillId="0" borderId="0" xfId="24" applyFont="1" applyFill="1"/>
    <xf numFmtId="0" fontId="24" fillId="0" borderId="0" xfId="11" applyFont="1" applyFill="1"/>
    <xf numFmtId="0" fontId="24" fillId="0" borderId="0" xfId="11" applyFont="1" applyAlignment="1">
      <alignment horizontal="center"/>
    </xf>
    <xf numFmtId="0" fontId="28" fillId="0" borderId="0" xfId="11" applyFont="1" applyAlignment="1">
      <alignment horizontal="center"/>
    </xf>
    <xf numFmtId="0" fontId="24" fillId="0" borderId="0" xfId="11" applyFont="1"/>
    <xf numFmtId="0" fontId="24" fillId="0" borderId="0" xfId="11" applyFont="1" applyBorder="1" applyAlignment="1">
      <alignment horizontal="left"/>
    </xf>
    <xf numFmtId="173" fontId="16" fillId="4" borderId="0" xfId="0" quotePrefix="1" applyNumberFormat="1" applyFont="1" applyFill="1" applyAlignment="1">
      <alignment horizontal="left" indent="2"/>
    </xf>
    <xf numFmtId="0" fontId="0" fillId="4" borderId="0" xfId="0" applyFill="1" applyAlignment="1">
      <alignment horizontal="left"/>
    </xf>
    <xf numFmtId="0" fontId="31" fillId="4" borderId="0" xfId="0" applyFont="1" applyFill="1" applyAlignment="1">
      <alignment horizontal="left" indent="2"/>
    </xf>
    <xf numFmtId="0" fontId="20" fillId="4" borderId="0" xfId="0" applyFont="1" applyFill="1" applyAlignment="1">
      <alignment horizontal="left" indent="2"/>
    </xf>
    <xf numFmtId="0" fontId="15" fillId="4" borderId="0" xfId="0" applyFont="1" applyFill="1"/>
    <xf numFmtId="0" fontId="31" fillId="4" borderId="0" xfId="0" applyFont="1" applyFill="1" applyAlignment="1">
      <alignment horizontal="left" wrapText="1" indent="2"/>
    </xf>
    <xf numFmtId="0" fontId="49" fillId="0" borderId="0" xfId="0" applyFont="1"/>
    <xf numFmtId="0" fontId="26" fillId="0" borderId="0" xfId="10" applyFont="1"/>
    <xf numFmtId="0" fontId="26" fillId="0" borderId="0" xfId="0" applyFont="1"/>
    <xf numFmtId="0" fontId="55" fillId="2" borderId="0" xfId="13" applyFont="1" applyFill="1" applyBorder="1" applyAlignment="1">
      <alignment horizontal="centerContinuous" vertical="center"/>
    </xf>
    <xf numFmtId="0" fontId="55" fillId="0" borderId="0" xfId="11" applyFont="1" applyFill="1" applyBorder="1" applyAlignment="1">
      <alignment horizontal="left"/>
    </xf>
    <xf numFmtId="0" fontId="56" fillId="2" borderId="0" xfId="13" applyFont="1" applyFill="1" applyBorder="1" applyAlignment="1">
      <alignment horizontal="center" vertical="center" wrapText="1"/>
    </xf>
    <xf numFmtId="0" fontId="51" fillId="0" borderId="0" xfId="11" applyFont="1" applyFill="1" applyBorder="1"/>
    <xf numFmtId="1" fontId="57" fillId="2" borderId="0" xfId="22" applyNumberFormat="1" applyFont="1" applyFill="1" applyBorder="1" applyAlignment="1">
      <alignment horizontal="center" vertical="center" wrapText="1"/>
    </xf>
    <xf numFmtId="0" fontId="51" fillId="0" borderId="8" xfId="0" applyFont="1" applyBorder="1"/>
    <xf numFmtId="0" fontId="51" fillId="0" borderId="8" xfId="11" applyFont="1" applyFill="1" applyBorder="1"/>
    <xf numFmtId="0" fontId="38" fillId="2" borderId="8" xfId="13" applyFont="1" applyFill="1" applyBorder="1" applyAlignment="1">
      <alignment horizontal="center" vertical="center"/>
    </xf>
    <xf numFmtId="0" fontId="41" fillId="0" borderId="8" xfId="11" applyFont="1" applyFill="1" applyBorder="1"/>
    <xf numFmtId="0" fontId="58" fillId="2" borderId="8" xfId="13" applyFont="1" applyFill="1" applyBorder="1" applyAlignment="1">
      <alignment horizontal="center" vertical="center"/>
    </xf>
    <xf numFmtId="0" fontId="59" fillId="0" borderId="8" xfId="11" applyFont="1" applyFill="1" applyBorder="1"/>
    <xf numFmtId="0" fontId="60" fillId="0" borderId="0" xfId="12" applyFont="1" applyAlignment="1">
      <alignment vertical="center"/>
    </xf>
    <xf numFmtId="0" fontId="61" fillId="4" borderId="5" xfId="14" applyFont="1" applyFill="1" applyBorder="1" applyAlignment="1">
      <alignment horizontal="center" vertical="center"/>
    </xf>
    <xf numFmtId="0" fontId="62" fillId="4" borderId="5" xfId="14" applyFont="1" applyFill="1" applyBorder="1" applyAlignment="1">
      <alignment horizontal="center" vertical="center"/>
    </xf>
    <xf numFmtId="4" fontId="63" fillId="0" borderId="0" xfId="12" applyNumberFormat="1" applyFont="1" applyAlignment="1">
      <alignment vertical="center"/>
    </xf>
    <xf numFmtId="4" fontId="60" fillId="0" borderId="0" xfId="12" applyNumberFormat="1" applyFont="1" applyAlignment="1">
      <alignment vertical="center"/>
    </xf>
    <xf numFmtId="0" fontId="69" fillId="0" borderId="0" xfId="26" applyFont="1" applyFill="1" applyBorder="1" applyAlignment="1">
      <alignment vertical="center" wrapText="1"/>
    </xf>
    <xf numFmtId="0" fontId="71" fillId="0" borderId="0" xfId="26" applyFont="1" applyFill="1" applyBorder="1" applyAlignment="1">
      <alignment vertical="center" wrapText="1"/>
    </xf>
    <xf numFmtId="0" fontId="32" fillId="4" borderId="0" xfId="27" applyFont="1" applyFill="1" applyBorder="1" applyAlignment="1">
      <alignment horizontal="center" vertical="center" wrapText="1"/>
    </xf>
    <xf numFmtId="0" fontId="17" fillId="0" borderId="2" xfId="0" applyFont="1" applyBorder="1"/>
    <xf numFmtId="0" fontId="21" fillId="0" borderId="2" xfId="0" applyFont="1" applyBorder="1"/>
    <xf numFmtId="0" fontId="21" fillId="0" borderId="0" xfId="0" applyFont="1"/>
    <xf numFmtId="0" fontId="78" fillId="0" borderId="0" xfId="0" applyNumberFormat="1" applyFont="1" applyAlignment="1">
      <alignment vertical="center" wrapText="1"/>
    </xf>
    <xf numFmtId="0" fontId="78" fillId="0" borderId="0" xfId="0" applyNumberFormat="1" applyFont="1" applyAlignment="1">
      <alignment vertical="center"/>
    </xf>
    <xf numFmtId="0" fontId="79" fillId="0" borderId="0" xfId="0" applyFont="1"/>
    <xf numFmtId="0" fontId="17" fillId="0" borderId="0" xfId="0" applyFont="1" applyAlignment="1">
      <alignment vertical="center"/>
    </xf>
    <xf numFmtId="0" fontId="80" fillId="0" borderId="0" xfId="0" applyFont="1" applyFill="1" applyBorder="1" applyAlignment="1">
      <alignment wrapText="1"/>
    </xf>
    <xf numFmtId="0" fontId="81" fillId="0" borderId="0" xfId="0" applyFont="1" applyFill="1" applyBorder="1" applyAlignment="1">
      <alignment horizontal="center" wrapText="1"/>
    </xf>
    <xf numFmtId="0" fontId="53" fillId="0" borderId="0" xfId="0" applyFont="1"/>
    <xf numFmtId="0" fontId="31" fillId="0" borderId="0" xfId="0" applyFont="1" applyAlignment="1">
      <alignment vertical="top" wrapText="1"/>
    </xf>
    <xf numFmtId="0" fontId="31" fillId="0" borderId="0" xfId="0" applyFont="1" applyFill="1"/>
    <xf numFmtId="0" fontId="54" fillId="0" borderId="0" xfId="0" applyFont="1" applyAlignment="1">
      <alignment vertical="top" wrapText="1"/>
    </xf>
    <xf numFmtId="0" fontId="17" fillId="4" borderId="0" xfId="0" applyFont="1" applyFill="1" applyBorder="1"/>
    <xf numFmtId="0" fontId="31" fillId="4" borderId="0" xfId="0" applyFont="1" applyFill="1" applyAlignment="1">
      <alignment vertical="top" wrapText="1"/>
    </xf>
    <xf numFmtId="0" fontId="49" fillId="0" borderId="2" xfId="0" applyFont="1" applyBorder="1"/>
    <xf numFmtId="0" fontId="49" fillId="5" borderId="0" xfId="0" applyFont="1" applyFill="1"/>
    <xf numFmtId="0" fontId="86" fillId="0" borderId="0" xfId="0" applyFont="1"/>
    <xf numFmtId="0" fontId="44" fillId="0" borderId="0" xfId="1" applyFont="1"/>
    <xf numFmtId="173" fontId="21" fillId="4" borderId="0" xfId="0" applyNumberFormat="1" applyFont="1" applyFill="1" applyAlignment="1">
      <alignment horizontal="left" indent="2"/>
    </xf>
    <xf numFmtId="0" fontId="96" fillId="6" borderId="23" xfId="0" applyFont="1" applyFill="1" applyBorder="1" applyAlignment="1">
      <alignment horizontal="center" vertical="center" textRotation="90"/>
    </xf>
    <xf numFmtId="0" fontId="21" fillId="4" borderId="0" xfId="0" applyFont="1" applyFill="1"/>
    <xf numFmtId="0" fontId="40" fillId="4" borderId="0" xfId="0" applyFont="1" applyFill="1" applyBorder="1" applyAlignment="1">
      <alignment horizontal="left" vertical="center"/>
    </xf>
    <xf numFmtId="0" fontId="40" fillId="6" borderId="20"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20" fillId="4" borderId="23" xfId="0" applyFont="1" applyFill="1" applyBorder="1" applyAlignment="1">
      <alignment horizontal="left" vertical="center" wrapText="1"/>
    </xf>
    <xf numFmtId="0" fontId="40" fillId="4" borderId="23" xfId="27" applyFont="1" applyFill="1" applyBorder="1" applyAlignment="1">
      <alignment horizontal="center" vertical="center" wrapText="1"/>
    </xf>
    <xf numFmtId="0" fontId="20" fillId="4" borderId="23" xfId="0" applyFont="1" applyFill="1" applyBorder="1" applyAlignment="1">
      <alignment horizontal="center" vertical="center" wrapText="1"/>
    </xf>
    <xf numFmtId="172" fontId="40" fillId="4" borderId="23" xfId="15" applyNumberFormat="1" applyFont="1" applyFill="1" applyBorder="1" applyAlignment="1">
      <alignment horizontal="center" vertical="center" wrapText="1"/>
    </xf>
    <xf numFmtId="0" fontId="21" fillId="4" borderId="0" xfId="0" applyFont="1" applyFill="1" applyBorder="1"/>
    <xf numFmtId="0" fontId="21" fillId="4" borderId="0" xfId="0" applyFont="1" applyFill="1" applyBorder="1" applyAlignment="1">
      <alignment horizontal="center"/>
    </xf>
    <xf numFmtId="0" fontId="40" fillId="4" borderId="23" xfId="27" applyFont="1" applyFill="1" applyBorder="1" applyAlignment="1">
      <alignment vertical="center" wrapText="1"/>
    </xf>
    <xf numFmtId="172" fontId="97" fillId="6" borderId="23" xfId="15" applyNumberFormat="1" applyFont="1" applyFill="1" applyBorder="1" applyAlignment="1">
      <alignment horizontal="center" vertical="center" wrapText="1"/>
    </xf>
    <xf numFmtId="0" fontId="44" fillId="0" borderId="0" xfId="0" applyFont="1"/>
    <xf numFmtId="0" fontId="34" fillId="4" borderId="3" xfId="12" applyFont="1" applyFill="1" applyBorder="1" applyAlignment="1">
      <alignment vertical="center"/>
    </xf>
    <xf numFmtId="9" fontId="93" fillId="4" borderId="3" xfId="12" applyNumberFormat="1" applyFont="1" applyFill="1" applyBorder="1" applyAlignment="1">
      <alignment horizontal="center" vertical="center"/>
    </xf>
    <xf numFmtId="174" fontId="60" fillId="4" borderId="3" xfId="12" applyNumberFormat="1" applyFont="1" applyFill="1" applyBorder="1" applyAlignment="1">
      <alignment vertical="center"/>
    </xf>
    <xf numFmtId="0" fontId="33" fillId="4" borderId="3" xfId="12" applyFont="1" applyFill="1" applyBorder="1" applyAlignment="1">
      <alignment vertical="center"/>
    </xf>
    <xf numFmtId="1" fontId="55" fillId="6" borderId="23" xfId="12" applyNumberFormat="1" applyFont="1" applyFill="1" applyBorder="1" applyAlignment="1">
      <alignment horizontal="center" vertical="center" wrapText="1"/>
    </xf>
    <xf numFmtId="3" fontId="43" fillId="4" borderId="23" xfId="12" applyNumberFormat="1" applyFont="1" applyFill="1" applyBorder="1" applyAlignment="1">
      <alignment horizontal="center" vertical="center"/>
    </xf>
    <xf numFmtId="0" fontId="43" fillId="4" borderId="23" xfId="26" applyFont="1" applyFill="1" applyBorder="1" applyAlignment="1">
      <alignment horizontal="center" vertical="center" wrapText="1"/>
    </xf>
    <xf numFmtId="0" fontId="44" fillId="4" borderId="23" xfId="26" applyFont="1" applyFill="1" applyBorder="1" applyAlignment="1">
      <alignment horizontal="center" vertical="center" wrapText="1"/>
    </xf>
    <xf numFmtId="10" fontId="44" fillId="4" borderId="23" xfId="26" applyNumberFormat="1" applyFont="1" applyFill="1" applyBorder="1" applyAlignment="1">
      <alignment horizontal="center" vertical="center" wrapText="1"/>
    </xf>
    <xf numFmtId="3" fontId="43" fillId="4" borderId="23" xfId="12" applyNumberFormat="1" applyFont="1" applyFill="1" applyBorder="1" applyAlignment="1">
      <alignment horizontal="left" vertical="center"/>
    </xf>
    <xf numFmtId="172" fontId="44" fillId="4" borderId="23" xfId="26" applyNumberFormat="1" applyFont="1" applyFill="1" applyBorder="1" applyAlignment="1">
      <alignment horizontal="center" vertical="center" wrapText="1"/>
    </xf>
    <xf numFmtId="172" fontId="44" fillId="4" borderId="23" xfId="12" applyNumberFormat="1" applyFont="1" applyFill="1" applyBorder="1" applyAlignment="1">
      <alignment horizontal="center" vertical="center" wrapText="1"/>
    </xf>
    <xf numFmtId="172" fontId="43" fillId="4" borderId="23" xfId="26" applyNumberFormat="1" applyFont="1" applyFill="1" applyBorder="1" applyAlignment="1">
      <alignment horizontal="center" vertical="center" wrapText="1"/>
    </xf>
    <xf numFmtId="1" fontId="43" fillId="4" borderId="23" xfId="12" applyNumberFormat="1" applyFont="1" applyFill="1" applyBorder="1" applyAlignment="1">
      <alignment horizontal="center" vertical="center" wrapText="1"/>
    </xf>
    <xf numFmtId="172" fontId="43" fillId="4" borderId="23" xfId="12" applyNumberFormat="1" applyFont="1" applyFill="1" applyBorder="1" applyAlignment="1">
      <alignment horizontal="center" vertical="center" wrapText="1"/>
    </xf>
    <xf numFmtId="3" fontId="43" fillId="4" borderId="23" xfId="12" applyNumberFormat="1" applyFont="1" applyFill="1" applyBorder="1" applyAlignment="1">
      <alignment horizontal="center" vertical="center" wrapText="1"/>
    </xf>
    <xf numFmtId="0" fontId="0" fillId="6" borderId="0" xfId="0" applyFill="1"/>
    <xf numFmtId="12" fontId="48" fillId="6" borderId="10" xfId="14" applyNumberFormat="1" applyFont="1" applyFill="1" applyBorder="1" applyAlignment="1">
      <alignment horizontal="center" vertical="center"/>
    </xf>
    <xf numFmtId="175" fontId="48" fillId="6" borderId="10" xfId="14" applyNumberFormat="1" applyFont="1" applyFill="1" applyBorder="1" applyAlignment="1">
      <alignment vertical="center"/>
    </xf>
    <xf numFmtId="12" fontId="38" fillId="6" borderId="10" xfId="14" applyNumberFormat="1" applyFont="1" applyFill="1" applyBorder="1" applyAlignment="1">
      <alignment horizontal="center" vertical="center"/>
    </xf>
    <xf numFmtId="4" fontId="38" fillId="6" borderId="3" xfId="12" applyNumberFormat="1" applyFont="1" applyFill="1" applyBorder="1" applyAlignment="1">
      <alignment horizontal="center" vertical="center" wrapText="1"/>
    </xf>
    <xf numFmtId="0" fontId="83" fillId="4" borderId="23" xfId="14" applyFont="1" applyFill="1" applyBorder="1" applyAlignment="1">
      <alignment horizontal="left" vertical="center" wrapText="1"/>
    </xf>
    <xf numFmtId="0" fontId="83" fillId="4" borderId="23" xfId="14" applyFont="1" applyFill="1" applyBorder="1" applyAlignment="1">
      <alignment horizontal="center" vertical="center"/>
    </xf>
    <xf numFmtId="175" fontId="48" fillId="4" borderId="23" xfId="12" applyNumberFormat="1" applyFont="1" applyFill="1" applyBorder="1" applyAlignment="1">
      <alignment horizontal="center" vertical="center"/>
    </xf>
    <xf numFmtId="0" fontId="0" fillId="4" borderId="23" xfId="0" applyFill="1" applyBorder="1"/>
    <xf numFmtId="0" fontId="83" fillId="4" borderId="23" xfId="14" applyFont="1" applyFill="1" applyBorder="1" applyAlignment="1">
      <alignment horizontal="left" vertical="center"/>
    </xf>
    <xf numFmtId="0" fontId="47" fillId="4" borderId="23" xfId="19" applyFont="1" applyFill="1" applyBorder="1" applyAlignment="1">
      <alignment horizontal="left" vertical="center" wrapText="1"/>
    </xf>
    <xf numFmtId="0" fontId="48" fillId="4" borderId="23" xfId="22" applyFont="1" applyFill="1" applyBorder="1" applyAlignment="1">
      <alignment horizontal="center" vertical="center"/>
    </xf>
    <xf numFmtId="0" fontId="48" fillId="4" borderId="23" xfId="19" applyNumberFormat="1" applyFont="1" applyFill="1" applyBorder="1" applyAlignment="1">
      <alignment horizontal="center" vertical="center"/>
    </xf>
    <xf numFmtId="0" fontId="52" fillId="6" borderId="0" xfId="0" applyFont="1" applyFill="1"/>
    <xf numFmtId="0" fontId="21" fillId="6" borderId="0" xfId="0" applyFont="1" applyFill="1"/>
    <xf numFmtId="0" fontId="74" fillId="6" borderId="0" xfId="0" applyFont="1" applyFill="1"/>
    <xf numFmtId="0" fontId="17" fillId="0" borderId="4" xfId="0" applyFont="1" applyBorder="1"/>
    <xf numFmtId="0" fontId="74" fillId="6" borderId="27" xfId="0" applyFont="1" applyFill="1" applyBorder="1" applyAlignment="1">
      <alignment vertical="center"/>
    </xf>
    <xf numFmtId="0" fontId="74" fillId="6" borderId="27" xfId="0" applyFont="1" applyFill="1" applyBorder="1" applyAlignment="1">
      <alignment horizontal="center" vertical="center"/>
    </xf>
    <xf numFmtId="3" fontId="86" fillId="4" borderId="23" xfId="0" applyNumberFormat="1" applyFont="1" applyFill="1" applyBorder="1" applyAlignment="1">
      <alignment horizontal="center" vertical="center"/>
    </xf>
    <xf numFmtId="3" fontId="86" fillId="4" borderId="23" xfId="0" applyNumberFormat="1" applyFont="1" applyFill="1" applyBorder="1" applyAlignment="1">
      <alignment horizontal="center" vertical="center" wrapText="1"/>
    </xf>
    <xf numFmtId="3" fontId="86" fillId="4" borderId="23" xfId="0" quotePrefix="1" applyNumberFormat="1" applyFont="1" applyFill="1" applyBorder="1" applyAlignment="1">
      <alignment horizontal="center" vertical="center"/>
    </xf>
    <xf numFmtId="177" fontId="86" fillId="4" borderId="23" xfId="0" applyNumberFormat="1" applyFont="1" applyFill="1" applyBorder="1" applyAlignment="1">
      <alignment horizontal="center" vertical="center"/>
    </xf>
    <xf numFmtId="1" fontId="86" fillId="4" borderId="23" xfId="0" applyNumberFormat="1" applyFont="1" applyFill="1" applyBorder="1" applyAlignment="1">
      <alignment horizontal="center" vertical="center"/>
    </xf>
    <xf numFmtId="0" fontId="21" fillId="0" borderId="4" xfId="0" applyFont="1" applyBorder="1"/>
    <xf numFmtId="0" fontId="49" fillId="4" borderId="23" xfId="0" applyFont="1" applyFill="1" applyBorder="1" applyAlignment="1">
      <alignment vertical="center"/>
    </xf>
    <xf numFmtId="0" fontId="86" fillId="4" borderId="23" xfId="0" applyFont="1" applyFill="1" applyBorder="1" applyAlignment="1">
      <alignment horizontal="center" vertical="center"/>
    </xf>
    <xf numFmtId="0" fontId="86" fillId="4" borderId="23" xfId="0" applyFont="1" applyFill="1" applyBorder="1" applyAlignment="1">
      <alignment horizontal="center" vertical="center" wrapText="1"/>
    </xf>
    <xf numFmtId="20" fontId="86" fillId="4" borderId="23" xfId="0" quotePrefix="1" applyNumberFormat="1" applyFont="1" applyFill="1" applyBorder="1" applyAlignment="1">
      <alignment horizontal="center" vertical="center"/>
    </xf>
    <xf numFmtId="0" fontId="86" fillId="4" borderId="23" xfId="0" quotePrefix="1" applyFont="1" applyFill="1" applyBorder="1" applyAlignment="1">
      <alignment horizontal="center" vertical="center" wrapText="1"/>
    </xf>
    <xf numFmtId="0" fontId="77" fillId="0" borderId="6" xfId="0" applyFont="1" applyFill="1" applyBorder="1" applyAlignment="1">
      <alignment horizontal="center" vertical="center"/>
    </xf>
    <xf numFmtId="177" fontId="77" fillId="0" borderId="6" xfId="0" applyNumberFormat="1" applyFont="1" applyFill="1" applyBorder="1" applyAlignment="1">
      <alignment horizontal="center" vertical="center"/>
    </xf>
    <xf numFmtId="16" fontId="77" fillId="0" borderId="6" xfId="0" applyNumberFormat="1" applyFont="1" applyFill="1" applyBorder="1" applyAlignment="1">
      <alignment horizontal="center" vertical="center"/>
    </xf>
    <xf numFmtId="0" fontId="49" fillId="4" borderId="23" xfId="0" applyFont="1" applyFill="1" applyBorder="1" applyAlignment="1">
      <alignment horizontal="center" vertical="center"/>
    </xf>
    <xf numFmtId="0" fontId="49" fillId="4" borderId="23" xfId="0" applyFont="1" applyFill="1" applyBorder="1" applyAlignment="1">
      <alignment horizontal="center" vertical="center" wrapText="1"/>
    </xf>
    <xf numFmtId="0" fontId="86" fillId="4" borderId="23" xfId="0" applyFont="1" applyFill="1" applyBorder="1" applyAlignment="1">
      <alignment vertical="center" wrapText="1"/>
    </xf>
    <xf numFmtId="0" fontId="43" fillId="4" borderId="23" xfId="29" applyFont="1" applyFill="1" applyBorder="1" applyAlignment="1">
      <alignment vertical="center" wrapText="1"/>
    </xf>
    <xf numFmtId="3" fontId="43" fillId="4" borderId="23" xfId="29" applyNumberFormat="1" applyFont="1" applyFill="1" applyBorder="1" applyAlignment="1">
      <alignment horizontal="center" vertical="center" wrapText="1"/>
    </xf>
    <xf numFmtId="0" fontId="89" fillId="4" borderId="23" xfId="29" applyFont="1" applyFill="1" applyBorder="1" applyAlignment="1">
      <alignment vertical="center" wrapText="1"/>
    </xf>
    <xf numFmtId="3" fontId="43" fillId="4" borderId="23" xfId="29" applyNumberFormat="1" applyFont="1" applyFill="1" applyBorder="1" applyAlignment="1">
      <alignment horizontal="center" vertical="center"/>
    </xf>
    <xf numFmtId="0" fontId="24" fillId="0" borderId="3" xfId="10" applyFont="1" applyBorder="1"/>
    <xf numFmtId="0" fontId="50" fillId="6" borderId="23" xfId="22" applyFont="1" applyFill="1" applyBorder="1" applyAlignment="1">
      <alignment horizontal="center" vertical="center"/>
    </xf>
    <xf numFmtId="0" fontId="50" fillId="6" borderId="23" xfId="22" applyFont="1" applyFill="1" applyBorder="1" applyAlignment="1">
      <alignment horizontal="center" vertical="center" wrapText="1"/>
    </xf>
    <xf numFmtId="0" fontId="50" fillId="6" borderId="23" xfId="22" applyFont="1" applyFill="1" applyBorder="1" applyAlignment="1">
      <alignment horizontal="left" vertical="center" wrapText="1"/>
    </xf>
    <xf numFmtId="1" fontId="50" fillId="6" borderId="23" xfId="22" applyNumberFormat="1" applyFont="1" applyFill="1" applyBorder="1" applyAlignment="1">
      <alignment horizontal="center" vertical="center"/>
    </xf>
    <xf numFmtId="0" fontId="48" fillId="7" borderId="23" xfId="22" applyFont="1" applyFill="1" applyBorder="1" applyAlignment="1">
      <alignment vertical="center" wrapText="1"/>
    </xf>
    <xf numFmtId="0" fontId="50" fillId="6" borderId="15" xfId="22" applyFont="1" applyFill="1" applyBorder="1" applyAlignment="1">
      <alignment horizontal="center" vertical="center" wrapText="1"/>
    </xf>
    <xf numFmtId="0" fontId="50" fillId="6" borderId="16" xfId="22" applyFont="1" applyFill="1" applyBorder="1" applyAlignment="1">
      <alignment horizontal="center" vertical="center" wrapText="1"/>
    </xf>
    <xf numFmtId="0" fontId="50" fillId="6" borderId="21" xfId="22" applyFont="1" applyFill="1" applyBorder="1" applyAlignment="1">
      <alignment horizontal="center" vertical="center" wrapText="1"/>
    </xf>
    <xf numFmtId="0" fontId="50" fillId="6" borderId="15" xfId="19" applyFont="1" applyFill="1" applyBorder="1" applyAlignment="1">
      <alignment horizontal="center" vertical="center" wrapText="1"/>
    </xf>
    <xf numFmtId="0" fontId="50" fillId="6" borderId="16" xfId="19" applyFont="1" applyFill="1" applyBorder="1" applyAlignment="1">
      <alignment horizontal="center" vertical="center" wrapText="1"/>
    </xf>
    <xf numFmtId="0" fontId="17" fillId="0" borderId="3" xfId="0" applyFont="1" applyBorder="1"/>
    <xf numFmtId="0" fontId="40" fillId="6" borderId="23" xfId="0" applyFont="1" applyFill="1" applyBorder="1" applyAlignment="1">
      <alignment horizontal="center" vertical="center"/>
    </xf>
    <xf numFmtId="0" fontId="49" fillId="0" borderId="4" xfId="0" applyFont="1" applyBorder="1"/>
    <xf numFmtId="0" fontId="21" fillId="0" borderId="28" xfId="0" applyFont="1" applyBorder="1"/>
    <xf numFmtId="0" fontId="21" fillId="0" borderId="3" xfId="0" applyFont="1" applyBorder="1"/>
    <xf numFmtId="0" fontId="20" fillId="6" borderId="23" xfId="0" applyFont="1" applyFill="1" applyBorder="1" applyAlignment="1">
      <alignment vertical="center"/>
    </xf>
    <xf numFmtId="0" fontId="40" fillId="6" borderId="23" xfId="25" applyFont="1" applyFill="1" applyBorder="1" applyAlignment="1">
      <alignment horizontal="center" vertical="center" wrapText="1"/>
    </xf>
    <xf numFmtId="0" fontId="40" fillId="6" borderId="23" xfId="0" applyFont="1" applyFill="1" applyBorder="1" applyAlignment="1">
      <alignment horizontal="center" vertical="center" wrapText="1"/>
    </xf>
    <xf numFmtId="0" fontId="22" fillId="6" borderId="23" xfId="0" applyFont="1" applyFill="1" applyBorder="1" applyAlignment="1">
      <alignment vertical="center"/>
    </xf>
    <xf numFmtId="0" fontId="40" fillId="6" borderId="14" xfId="0" applyFont="1" applyFill="1" applyBorder="1" applyAlignment="1">
      <alignment horizontal="center" vertical="center"/>
    </xf>
    <xf numFmtId="0" fontId="74" fillId="6" borderId="14" xfId="0" applyFont="1" applyFill="1" applyBorder="1" applyAlignment="1">
      <alignment horizontal="center" vertical="center"/>
    </xf>
    <xf numFmtId="0" fontId="40" fillId="6" borderId="32" xfId="0" applyFont="1" applyFill="1" applyBorder="1" applyAlignment="1">
      <alignment vertical="center"/>
    </xf>
    <xf numFmtId="0" fontId="74" fillId="6" borderId="19" xfId="0" applyFont="1" applyFill="1" applyBorder="1" applyAlignment="1">
      <alignment horizontal="center" vertical="center"/>
    </xf>
    <xf numFmtId="0" fontId="21" fillId="4" borderId="23" xfId="0" applyFont="1" applyFill="1" applyBorder="1" applyAlignment="1">
      <alignment horizontal="left" vertical="center" wrapText="1" indent="1"/>
    </xf>
    <xf numFmtId="0" fontId="21" fillId="4" borderId="0" xfId="0" applyFont="1" applyFill="1" applyAlignment="1">
      <alignment vertical="top" wrapText="1"/>
    </xf>
    <xf numFmtId="0" fontId="21" fillId="4" borderId="23" xfId="0" applyFont="1" applyFill="1" applyBorder="1" applyAlignment="1">
      <alignment horizontal="left" vertical="top" wrapText="1" indent="1"/>
    </xf>
    <xf numFmtId="0" fontId="21" fillId="4" borderId="29" xfId="0" applyFont="1" applyFill="1" applyBorder="1" applyAlignment="1">
      <alignment vertical="top" wrapText="1"/>
    </xf>
    <xf numFmtId="0" fontId="21" fillId="4" borderId="23" xfId="0" applyFont="1" applyFill="1" applyBorder="1" applyAlignment="1">
      <alignment vertical="top" wrapText="1"/>
    </xf>
    <xf numFmtId="0" fontId="96" fillId="4" borderId="23" xfId="0" applyFont="1" applyFill="1" applyBorder="1" applyAlignment="1">
      <alignment horizontal="center" vertical="center" wrapText="1"/>
    </xf>
    <xf numFmtId="169" fontId="40" fillId="4" borderId="23" xfId="15" applyNumberFormat="1" applyFont="1" applyFill="1" applyBorder="1" applyAlignment="1">
      <alignment horizontal="center" vertical="center" wrapText="1"/>
    </xf>
    <xf numFmtId="0" fontId="20" fillId="4" borderId="30" xfId="0" applyFont="1" applyFill="1" applyBorder="1" applyAlignment="1">
      <alignment vertical="top" wrapText="1"/>
    </xf>
    <xf numFmtId="0" fontId="20" fillId="4" borderId="15" xfId="0" applyFont="1" applyFill="1" applyBorder="1" applyAlignment="1">
      <alignment vertical="top" wrapText="1"/>
    </xf>
    <xf numFmtId="0" fontId="20" fillId="4" borderId="31" xfId="0" applyFont="1" applyFill="1" applyBorder="1" applyAlignment="1">
      <alignment vertical="top" wrapText="1"/>
    </xf>
    <xf numFmtId="0" fontId="20" fillId="4" borderId="21" xfId="0" applyFont="1" applyFill="1" applyBorder="1" applyAlignment="1">
      <alignment vertical="top" wrapText="1"/>
    </xf>
    <xf numFmtId="169" fontId="40" fillId="4" borderId="23" xfId="15" applyNumberFormat="1" applyFont="1" applyFill="1" applyBorder="1" applyAlignment="1">
      <alignment horizontal="center" vertical="center"/>
    </xf>
    <xf numFmtId="0" fontId="20" fillId="4" borderId="0" xfId="0" applyFont="1" applyFill="1" applyAlignment="1">
      <alignment vertical="top" wrapText="1"/>
    </xf>
    <xf numFmtId="0" fontId="20" fillId="4" borderId="25" xfId="0" applyFont="1" applyFill="1" applyBorder="1" applyAlignment="1">
      <alignment vertical="top" wrapText="1"/>
    </xf>
    <xf numFmtId="0" fontId="20" fillId="4" borderId="24" xfId="0" applyFont="1" applyFill="1" applyBorder="1" applyAlignment="1">
      <alignment vertical="top" wrapText="1"/>
    </xf>
    <xf numFmtId="0" fontId="21" fillId="4" borderId="25" xfId="0" applyFont="1" applyFill="1" applyBorder="1" applyAlignment="1">
      <alignment vertical="top" wrapText="1"/>
    </xf>
    <xf numFmtId="0" fontId="21" fillId="4" borderId="24" xfId="0" applyFont="1" applyFill="1" applyBorder="1" applyAlignment="1">
      <alignment vertical="top" wrapText="1"/>
    </xf>
    <xf numFmtId="0" fontId="20" fillId="4" borderId="23" xfId="0" applyFont="1" applyFill="1" applyBorder="1" applyAlignment="1">
      <alignment horizontal="left" vertical="top" wrapText="1" indent="1"/>
    </xf>
    <xf numFmtId="0" fontId="20" fillId="4" borderId="23" xfId="0" applyFont="1" applyFill="1" applyBorder="1" applyAlignment="1">
      <alignment horizontal="left" vertical="center" wrapText="1" indent="1"/>
    </xf>
    <xf numFmtId="0" fontId="35" fillId="6" borderId="17" xfId="10" applyFont="1" applyFill="1" applyBorder="1" applyAlignment="1">
      <alignment vertical="center" wrapText="1"/>
    </xf>
    <xf numFmtId="0" fontId="23" fillId="6" borderId="33" xfId="10" applyFont="1" applyFill="1" applyBorder="1" applyAlignment="1">
      <alignment vertical="center" wrapText="1"/>
    </xf>
    <xf numFmtId="0" fontId="30" fillId="6" borderId="36" xfId="12" applyFont="1" applyFill="1" applyBorder="1" applyAlignment="1">
      <alignment vertical="center"/>
    </xf>
    <xf numFmtId="0" fontId="30" fillId="4" borderId="22" xfId="12" applyFont="1" applyFill="1" applyBorder="1" applyAlignment="1">
      <alignment vertical="center"/>
    </xf>
    <xf numFmtId="0" fontId="30" fillId="4" borderId="37" xfId="12" applyFont="1" applyFill="1" applyBorder="1" applyAlignment="1">
      <alignment vertical="center"/>
    </xf>
    <xf numFmtId="0" fontId="47" fillId="4" borderId="9" xfId="12" applyFont="1" applyFill="1" applyBorder="1" applyAlignment="1">
      <alignment vertical="center"/>
    </xf>
    <xf numFmtId="0" fontId="47" fillId="4" borderId="0" xfId="12" applyFont="1" applyFill="1" applyBorder="1" applyAlignment="1">
      <alignment vertical="center"/>
    </xf>
    <xf numFmtId="0" fontId="47" fillId="4" borderId="35" xfId="12" applyFont="1" applyFill="1" applyBorder="1" applyAlignment="1">
      <alignment vertical="center"/>
    </xf>
    <xf numFmtId="0" fontId="0" fillId="4" borderId="29" xfId="0" applyFill="1" applyBorder="1"/>
    <xf numFmtId="0" fontId="65" fillId="6" borderId="17" xfId="0" applyFont="1" applyFill="1" applyBorder="1" applyAlignment="1">
      <alignment vertical="center"/>
    </xf>
    <xf numFmtId="0" fontId="65" fillId="6" borderId="33" xfId="0" applyFont="1" applyFill="1" applyBorder="1" applyAlignment="1">
      <alignment horizontal="center"/>
    </xf>
    <xf numFmtId="0" fontId="65" fillId="6" borderId="33" xfId="0" applyFont="1" applyFill="1" applyBorder="1" applyAlignment="1"/>
    <xf numFmtId="0" fontId="65" fillId="6" borderId="30" xfId="0" applyFont="1" applyFill="1" applyBorder="1" applyAlignment="1"/>
    <xf numFmtId="0" fontId="61" fillId="4" borderId="38" xfId="14" applyFont="1" applyFill="1" applyBorder="1" applyAlignment="1">
      <alignment horizontal="left" vertical="center"/>
    </xf>
    <xf numFmtId="2" fontId="60" fillId="4" borderId="35" xfId="12" applyNumberFormat="1" applyFont="1" applyFill="1" applyBorder="1" applyAlignment="1">
      <alignment horizontal="center" vertical="center" wrapText="1"/>
    </xf>
    <xf numFmtId="12" fontId="38" fillId="6" borderId="39" xfId="14" applyNumberFormat="1" applyFont="1" applyFill="1" applyBorder="1" applyAlignment="1">
      <alignment vertical="center"/>
    </xf>
    <xf numFmtId="4" fontId="66" fillId="6" borderId="37" xfId="12" applyNumberFormat="1" applyFont="1" applyFill="1" applyBorder="1" applyAlignment="1">
      <alignment horizontal="center" vertical="center" wrapText="1"/>
    </xf>
    <xf numFmtId="12" fontId="48" fillId="6" borderId="39" xfId="14" applyNumberFormat="1" applyFont="1" applyFill="1" applyBorder="1" applyAlignment="1">
      <alignment vertical="center"/>
    </xf>
    <xf numFmtId="0" fontId="24" fillId="0" borderId="22" xfId="10" applyFont="1" applyBorder="1"/>
    <xf numFmtId="0" fontId="24" fillId="0" borderId="35" xfId="10" applyFont="1" applyBorder="1"/>
    <xf numFmtId="0" fontId="72" fillId="6" borderId="40" xfId="0" applyFont="1" applyFill="1" applyBorder="1" applyAlignment="1">
      <alignment vertical="center"/>
    </xf>
    <xf numFmtId="0" fontId="73" fillId="6" borderId="41" xfId="0" applyFont="1" applyFill="1" applyBorder="1" applyAlignment="1">
      <alignment vertical="center"/>
    </xf>
    <xf numFmtId="0" fontId="73" fillId="6" borderId="36" xfId="0" applyFont="1" applyFill="1" applyBorder="1" applyAlignment="1">
      <alignment vertical="center"/>
    </xf>
    <xf numFmtId="0" fontId="17" fillId="0" borderId="42" xfId="0" applyFont="1" applyBorder="1"/>
    <xf numFmtId="0" fontId="17" fillId="0" borderId="34" xfId="0" applyFont="1" applyBorder="1"/>
    <xf numFmtId="0" fontId="92" fillId="0" borderId="9" xfId="0" applyFont="1" applyBorder="1"/>
    <xf numFmtId="0" fontId="17" fillId="0" borderId="22" xfId="0" applyFont="1" applyBorder="1"/>
    <xf numFmtId="0" fontId="49" fillId="0" borderId="43" xfId="0" applyFont="1" applyBorder="1"/>
    <xf numFmtId="0" fontId="49" fillId="0" borderId="34" xfId="0" applyFont="1" applyBorder="1"/>
    <xf numFmtId="0" fontId="49" fillId="0" borderId="0" xfId="0" applyFont="1" applyBorder="1"/>
    <xf numFmtId="0" fontId="21" fillId="0" borderId="43" xfId="0" applyFont="1" applyBorder="1"/>
    <xf numFmtId="0" fontId="21" fillId="0" borderId="37" xfId="0" applyFont="1" applyBorder="1"/>
    <xf numFmtId="0" fontId="76" fillId="0" borderId="44" xfId="0" applyFont="1" applyFill="1" applyBorder="1" applyAlignment="1">
      <alignment vertical="center"/>
    </xf>
    <xf numFmtId="0" fontId="77" fillId="0" borderId="45" xfId="0" applyFont="1" applyFill="1" applyBorder="1" applyAlignment="1">
      <alignment horizontal="center" vertical="center"/>
    </xf>
    <xf numFmtId="0" fontId="19" fillId="4" borderId="35" xfId="28" applyFont="1" applyFill="1" applyBorder="1"/>
    <xf numFmtId="0" fontId="19" fillId="4" borderId="31" xfId="28" applyFont="1" applyFill="1" applyBorder="1"/>
    <xf numFmtId="0" fontId="18" fillId="4" borderId="0" xfId="0" applyFont="1" applyFill="1" applyBorder="1" applyAlignment="1">
      <alignment horizontal="left" vertical="top" wrapText="1"/>
    </xf>
    <xf numFmtId="0" fontId="94" fillId="4" borderId="0" xfId="26" applyFont="1" applyFill="1" applyBorder="1" applyAlignment="1">
      <alignment horizontal="left" vertical="center" wrapText="1"/>
    </xf>
    <xf numFmtId="0" fontId="38" fillId="0" borderId="7" xfId="0" applyFont="1" applyBorder="1" applyAlignment="1">
      <alignment horizontal="left" vertical="center" wrapText="1"/>
    </xf>
    <xf numFmtId="0" fontId="39" fillId="0" borderId="7" xfId="0" applyFont="1" applyBorder="1" applyAlignment="1">
      <alignment horizontal="left" vertical="center" wrapText="1"/>
    </xf>
    <xf numFmtId="0" fontId="94" fillId="0" borderId="0" xfId="26" applyFont="1" applyFill="1" applyBorder="1" applyAlignment="1">
      <alignment horizontal="left" vertical="center" wrapText="1"/>
    </xf>
    <xf numFmtId="0" fontId="20" fillId="4" borderId="23" xfId="0" applyFont="1" applyFill="1" applyBorder="1" applyAlignment="1">
      <alignment horizontal="center" vertical="center" wrapText="1"/>
    </xf>
    <xf numFmtId="0" fontId="40" fillId="4" borderId="23" xfId="27" applyFont="1" applyFill="1" applyBorder="1" applyAlignment="1">
      <alignment horizontal="left" vertical="center" wrapText="1"/>
    </xf>
    <xf numFmtId="0" fontId="96" fillId="6" borderId="15" xfId="0" applyFont="1" applyFill="1" applyBorder="1" applyAlignment="1">
      <alignment horizontal="center" vertical="center" textRotation="90"/>
    </xf>
    <xf numFmtId="0" fontId="96" fillId="6" borderId="16" xfId="0" applyFont="1" applyFill="1" applyBorder="1" applyAlignment="1">
      <alignment horizontal="center" vertical="center" textRotation="90"/>
    </xf>
    <xf numFmtId="0" fontId="96" fillId="6" borderId="21" xfId="0" applyFont="1" applyFill="1" applyBorder="1" applyAlignment="1">
      <alignment horizontal="center" vertical="center" textRotation="90"/>
    </xf>
    <xf numFmtId="0" fontId="69" fillId="0" borderId="11" xfId="26" applyFont="1" applyFill="1" applyBorder="1" applyAlignment="1">
      <alignment horizontal="left" vertical="center" wrapText="1"/>
    </xf>
    <xf numFmtId="0" fontId="69" fillId="0" borderId="12" xfId="26" applyFont="1" applyFill="1" applyBorder="1" applyAlignment="1">
      <alignment horizontal="left" vertical="center" wrapText="1"/>
    </xf>
    <xf numFmtId="0" fontId="69" fillId="0" borderId="31" xfId="26" applyFont="1" applyFill="1" applyBorder="1" applyAlignment="1">
      <alignment horizontal="left" vertical="center" wrapText="1"/>
    </xf>
    <xf numFmtId="0" fontId="96" fillId="4" borderId="23" xfId="0" applyFont="1" applyFill="1" applyBorder="1" applyAlignment="1">
      <alignment horizontal="center" vertical="center" wrapText="1"/>
    </xf>
    <xf numFmtId="169" fontId="40" fillId="4" borderId="23" xfId="15" applyNumberFormat="1" applyFont="1" applyFill="1" applyBorder="1" applyAlignment="1">
      <alignment horizontal="center" vertical="center"/>
    </xf>
    <xf numFmtId="169" fontId="40" fillId="4" borderId="23" xfId="15" applyNumberFormat="1" applyFont="1" applyFill="1" applyBorder="1" applyAlignment="1">
      <alignment horizontal="center" vertical="center" wrapText="1"/>
    </xf>
    <xf numFmtId="169" fontId="40" fillId="4" borderId="23" xfId="0" applyNumberFormat="1" applyFont="1" applyFill="1" applyBorder="1" applyAlignment="1">
      <alignment horizontal="center" vertical="center"/>
    </xf>
    <xf numFmtId="4" fontId="64" fillId="6" borderId="23" xfId="12" applyNumberFormat="1" applyFont="1" applyFill="1" applyBorder="1" applyAlignment="1">
      <alignment horizontal="center" vertical="center" wrapText="1"/>
    </xf>
    <xf numFmtId="1" fontId="55" fillId="6" borderId="23" xfId="12" applyNumberFormat="1" applyFont="1" applyFill="1" applyBorder="1" applyAlignment="1">
      <alignment horizontal="center" vertical="center" wrapText="1"/>
    </xf>
    <xf numFmtId="1" fontId="55" fillId="6" borderId="23" xfId="12" applyNumberFormat="1" applyFont="1" applyFill="1" applyBorder="1" applyAlignment="1">
      <alignment horizontal="left" vertical="center" wrapText="1"/>
    </xf>
    <xf numFmtId="4" fontId="55" fillId="6" borderId="23" xfId="12" applyNumberFormat="1" applyFont="1" applyFill="1" applyBorder="1" applyAlignment="1">
      <alignment horizontal="center" vertical="center" wrapText="1"/>
    </xf>
    <xf numFmtId="0" fontId="52" fillId="4" borderId="11" xfId="0" quotePrefix="1" applyFont="1" applyFill="1" applyBorder="1" applyAlignment="1">
      <alignment horizontal="left" wrapText="1"/>
    </xf>
    <xf numFmtId="0" fontId="52" fillId="4" borderId="12" xfId="0" quotePrefix="1" applyFont="1" applyFill="1" applyBorder="1" applyAlignment="1">
      <alignment horizontal="left" wrapText="1"/>
    </xf>
    <xf numFmtId="0" fontId="52" fillId="4" borderId="31" xfId="0" quotePrefix="1" applyFont="1" applyFill="1" applyBorder="1" applyAlignment="1">
      <alignment horizontal="left" wrapText="1"/>
    </xf>
    <xf numFmtId="0" fontId="35" fillId="6" borderId="17" xfId="10" applyFont="1" applyFill="1" applyBorder="1" applyAlignment="1">
      <alignment horizontal="left" vertical="center"/>
    </xf>
    <xf numFmtId="0" fontId="35" fillId="6" borderId="33" xfId="10" applyFont="1" applyFill="1" applyBorder="1" applyAlignment="1">
      <alignment horizontal="left" vertical="center"/>
    </xf>
    <xf numFmtId="0" fontId="35" fillId="6" borderId="30" xfId="10" applyFont="1" applyFill="1" applyBorder="1" applyAlignment="1">
      <alignment horizontal="left" vertical="center"/>
    </xf>
    <xf numFmtId="0" fontId="50" fillId="6" borderId="23" xfId="22" applyFont="1" applyFill="1" applyBorder="1" applyAlignment="1">
      <alignment horizontal="center" vertical="center"/>
    </xf>
    <xf numFmtId="0" fontId="50" fillId="6" borderId="23" xfId="22" applyFont="1" applyFill="1" applyBorder="1" applyAlignment="1">
      <alignment horizontal="center" vertical="center" wrapText="1"/>
    </xf>
    <xf numFmtId="0" fontId="50" fillId="6" borderId="23" xfId="22" applyFont="1" applyFill="1" applyBorder="1" applyAlignment="1">
      <alignment horizontal="left" vertical="center" wrapText="1"/>
    </xf>
    <xf numFmtId="0" fontId="50" fillId="6" borderId="23" xfId="22" applyFont="1" applyFill="1" applyBorder="1" applyAlignment="1">
      <alignment horizontal="left" vertical="center"/>
    </xf>
    <xf numFmtId="0" fontId="31" fillId="6" borderId="23" xfId="10" applyFont="1" applyFill="1" applyBorder="1" applyAlignment="1">
      <alignment horizontal="left" wrapText="1"/>
    </xf>
    <xf numFmtId="0" fontId="40" fillId="6" borderId="9" xfId="0" applyFont="1" applyFill="1" applyBorder="1" applyAlignment="1">
      <alignment horizontal="left" vertical="center"/>
    </xf>
    <xf numFmtId="0" fontId="40" fillId="6" borderId="0" xfId="0" applyFont="1" applyFill="1" applyBorder="1" applyAlignment="1">
      <alignment horizontal="left" vertical="center"/>
    </xf>
    <xf numFmtId="0" fontId="40" fillId="6" borderId="27" xfId="0" applyFont="1" applyFill="1" applyBorder="1" applyAlignment="1">
      <alignment horizontal="left" vertical="center"/>
    </xf>
    <xf numFmtId="0" fontId="86" fillId="4" borderId="23" xfId="0" applyFont="1" applyFill="1" applyBorder="1" applyAlignment="1">
      <alignment horizontal="center" vertical="center" wrapText="1"/>
    </xf>
    <xf numFmtId="0" fontId="17" fillId="0" borderId="46" xfId="0" applyNumberFormat="1" applyFont="1" applyBorder="1" applyAlignment="1">
      <alignment vertical="center" wrapText="1"/>
    </xf>
    <xf numFmtId="0" fontId="17" fillId="0" borderId="18" xfId="0" applyNumberFormat="1" applyFont="1" applyBorder="1" applyAlignment="1">
      <alignment vertical="center" wrapText="1"/>
    </xf>
    <xf numFmtId="0" fontId="17" fillId="0" borderId="47" xfId="0" applyNumberFormat="1" applyFont="1" applyBorder="1" applyAlignment="1">
      <alignment vertical="center" wrapText="1"/>
    </xf>
    <xf numFmtId="0" fontId="40" fillId="6" borderId="23" xfId="0" applyFont="1" applyFill="1" applyBorder="1" applyAlignment="1">
      <alignment horizontal="center" vertical="center"/>
    </xf>
    <xf numFmtId="0" fontId="40" fillId="6" borderId="23" xfId="25" applyFont="1" applyFill="1" applyBorder="1" applyAlignment="1">
      <alignment horizontal="center" vertical="center" wrapText="1"/>
    </xf>
    <xf numFmtId="0" fontId="40" fillId="6" borderId="23" xfId="0" applyFont="1" applyFill="1" applyBorder="1" applyAlignment="1">
      <alignment horizontal="center" vertical="center" wrapText="1"/>
    </xf>
    <xf numFmtId="0" fontId="86" fillId="4" borderId="23" xfId="0" quotePrefix="1" applyFont="1" applyFill="1" applyBorder="1" applyAlignment="1">
      <alignment horizontal="center" vertical="center" wrapText="1"/>
    </xf>
    <xf numFmtId="0" fontId="49" fillId="4" borderId="23" xfId="0" applyFont="1" applyFill="1" applyBorder="1" applyAlignment="1">
      <alignment vertical="center" wrapText="1"/>
    </xf>
    <xf numFmtId="0" fontId="40" fillId="6" borderId="9" xfId="0" applyFont="1" applyFill="1" applyBorder="1" applyAlignment="1">
      <alignment vertical="center"/>
    </xf>
    <xf numFmtId="0" fontId="40" fillId="6" borderId="0" xfId="0" applyFont="1" applyFill="1" applyBorder="1" applyAlignment="1">
      <alignment vertical="center"/>
    </xf>
    <xf numFmtId="0" fontId="40" fillId="6" borderId="27" xfId="0" applyFont="1" applyFill="1" applyBorder="1" applyAlignment="1">
      <alignment vertical="center"/>
    </xf>
    <xf numFmtId="0" fontId="31" fillId="6" borderId="23" xfId="10" applyFont="1" applyFill="1" applyBorder="1" applyAlignment="1">
      <alignment horizontal="center" wrapText="1"/>
    </xf>
    <xf numFmtId="0" fontId="40" fillId="6" borderId="23" xfId="0" applyFont="1" applyFill="1" applyBorder="1" applyAlignment="1">
      <alignment vertical="center"/>
    </xf>
    <xf numFmtId="0" fontId="46" fillId="6" borderId="17" xfId="10" applyFont="1" applyFill="1" applyBorder="1" applyAlignment="1">
      <alignment vertical="center"/>
    </xf>
    <xf numFmtId="0" fontId="46" fillId="6" borderId="33" xfId="10" applyFont="1" applyFill="1" applyBorder="1" applyAlignment="1">
      <alignment vertical="center"/>
    </xf>
    <xf numFmtId="0" fontId="46" fillId="6" borderId="30" xfId="10" applyFont="1" applyFill="1" applyBorder="1" applyAlignment="1">
      <alignment vertical="center"/>
    </xf>
    <xf numFmtId="3" fontId="43" fillId="4" borderId="23" xfId="29" applyNumberFormat="1" applyFont="1" applyFill="1" applyBorder="1" applyAlignment="1">
      <alignment horizontal="center" vertical="center" wrapText="1"/>
    </xf>
    <xf numFmtId="0" fontId="42" fillId="4" borderId="23" xfId="28" applyFont="1" applyFill="1" applyBorder="1" applyAlignment="1">
      <alignment horizontal="center" vertical="center" wrapText="1"/>
    </xf>
    <xf numFmtId="0" fontId="68" fillId="4" borderId="11" xfId="28" applyFont="1" applyFill="1" applyBorder="1" applyAlignment="1">
      <alignment horizontal="left" vertical="center" wrapText="1"/>
    </xf>
    <xf numFmtId="0" fontId="68" fillId="4" borderId="12" xfId="28" applyFont="1" applyFill="1" applyBorder="1" applyAlignment="1">
      <alignment horizontal="left" vertical="center" wrapText="1"/>
    </xf>
    <xf numFmtId="175" fontId="48" fillId="4" borderId="20" xfId="12" applyNumberFormat="1" applyFont="1" applyFill="1" applyBorder="1" applyAlignment="1">
      <alignment horizontal="center" vertical="center"/>
    </xf>
    <xf numFmtId="175" fontId="48" fillId="6" borderId="48" xfId="14" applyNumberFormat="1" applyFont="1" applyFill="1" applyBorder="1" applyAlignment="1">
      <alignment vertical="center"/>
    </xf>
    <xf numFmtId="0" fontId="0" fillId="6" borderId="0" xfId="0" applyFill="1" applyBorder="1"/>
    <xf numFmtId="0" fontId="36" fillId="6" borderId="40" xfId="0" applyFont="1" applyFill="1" applyBorder="1" applyAlignment="1">
      <alignment horizontal="left" vertical="center" wrapText="1"/>
    </xf>
    <xf numFmtId="0" fontId="36" fillId="6" borderId="41" xfId="0" applyFont="1" applyFill="1" applyBorder="1" applyAlignment="1">
      <alignment horizontal="left" vertical="center" wrapText="1"/>
    </xf>
    <xf numFmtId="0" fontId="36" fillId="6" borderId="36" xfId="0" applyFont="1" applyFill="1" applyBorder="1" applyAlignment="1">
      <alignment horizontal="left" vertical="center" wrapText="1"/>
    </xf>
    <xf numFmtId="0" fontId="40" fillId="4" borderId="44" xfId="0" applyFont="1" applyFill="1" applyBorder="1" applyAlignment="1">
      <alignment horizontal="left" vertical="center"/>
    </xf>
    <xf numFmtId="0" fontId="40" fillId="4" borderId="35" xfId="0" applyFont="1" applyFill="1" applyBorder="1" applyAlignment="1">
      <alignment horizontal="left" vertical="center"/>
    </xf>
    <xf numFmtId="0" fontId="21" fillId="0" borderId="39" xfId="0" applyFont="1" applyFill="1" applyBorder="1"/>
    <xf numFmtId="0" fontId="21" fillId="4" borderId="9" xfId="0" applyFont="1" applyFill="1" applyBorder="1"/>
    <xf numFmtId="0" fontId="21" fillId="4" borderId="35" xfId="0" applyFont="1" applyFill="1" applyBorder="1" applyAlignment="1">
      <alignment horizontal="center"/>
    </xf>
    <xf numFmtId="0" fontId="24" fillId="4" borderId="0" xfId="10" applyFont="1" applyFill="1"/>
    <xf numFmtId="0" fontId="55" fillId="4" borderId="0" xfId="13" applyFont="1" applyFill="1" applyBorder="1" applyAlignment="1">
      <alignment horizontal="centerContinuous" vertical="center"/>
    </xf>
    <xf numFmtId="0" fontId="56" fillId="4" borderId="0" xfId="13" applyFont="1" applyFill="1" applyBorder="1" applyAlignment="1">
      <alignment horizontal="center" vertical="center" wrapText="1"/>
    </xf>
    <xf numFmtId="176" fontId="57" fillId="4" borderId="0" xfId="22" applyNumberFormat="1" applyFont="1" applyFill="1" applyBorder="1" applyAlignment="1">
      <alignment horizontal="center" vertical="center" wrapText="1"/>
    </xf>
    <xf numFmtId="0" fontId="51" fillId="4" borderId="26" xfId="0" applyFont="1" applyFill="1" applyBorder="1"/>
    <xf numFmtId="0" fontId="38" fillId="4" borderId="26" xfId="13" applyFont="1" applyFill="1" applyBorder="1" applyAlignment="1">
      <alignment horizontal="center" vertical="center"/>
    </xf>
    <xf numFmtId="0" fontId="58" fillId="4" borderId="26" xfId="13" applyFont="1" applyFill="1" applyBorder="1" applyAlignment="1">
      <alignment horizontal="center" vertical="center"/>
    </xf>
    <xf numFmtId="0" fontId="25" fillId="4" borderId="0" xfId="13" applyFont="1" applyFill="1" applyBorder="1" applyAlignment="1">
      <alignment horizontal="center" vertical="center"/>
    </xf>
    <xf numFmtId="0" fontId="52" fillId="4" borderId="0" xfId="0" applyFont="1" applyFill="1"/>
    <xf numFmtId="0" fontId="49" fillId="4" borderId="0" xfId="0" applyFont="1" applyFill="1"/>
    <xf numFmtId="0" fontId="74" fillId="4" borderId="0" xfId="0" applyFont="1" applyFill="1"/>
    <xf numFmtId="0" fontId="86" fillId="4" borderId="0" xfId="0" applyFont="1" applyFill="1"/>
    <xf numFmtId="0" fontId="17" fillId="4" borderId="0" xfId="0" applyFont="1" applyFill="1" applyAlignment="1">
      <alignment vertical="center"/>
    </xf>
    <xf numFmtId="0" fontId="18" fillId="4" borderId="0" xfId="0" applyFont="1" applyFill="1"/>
    <xf numFmtId="0" fontId="19" fillId="4" borderId="17" xfId="28" applyFont="1" applyFill="1" applyBorder="1"/>
    <xf numFmtId="0" fontId="19" fillId="4" borderId="33" xfId="28" applyFont="1" applyFill="1" applyBorder="1"/>
    <xf numFmtId="0" fontId="19" fillId="4" borderId="30" xfId="28" applyFont="1" applyFill="1" applyBorder="1"/>
    <xf numFmtId="0" fontId="68" fillId="4" borderId="31" xfId="28" applyFont="1" applyFill="1" applyBorder="1" applyAlignment="1">
      <alignment horizontal="left" vertical="center" wrapText="1"/>
    </xf>
    <xf numFmtId="0" fontId="26" fillId="4" borderId="49" xfId="10" applyFont="1" applyFill="1" applyBorder="1"/>
    <xf numFmtId="0" fontId="26" fillId="4" borderId="49" xfId="0" applyFont="1" applyFill="1" applyBorder="1"/>
    <xf numFmtId="0" fontId="31" fillId="4" borderId="49" xfId="0" applyFont="1" applyFill="1" applyBorder="1" applyAlignment="1">
      <alignment vertical="top" wrapText="1"/>
    </xf>
    <xf numFmtId="0" fontId="21" fillId="4" borderId="49" xfId="0" applyFont="1" applyFill="1" applyBorder="1" applyAlignment="1">
      <alignment vertical="top" wrapText="1"/>
    </xf>
    <xf numFmtId="0" fontId="54" fillId="4" borderId="49" xfId="0" applyFont="1" applyFill="1" applyBorder="1" applyAlignment="1">
      <alignment vertical="top" wrapText="1"/>
    </xf>
    <xf numFmtId="0" fontId="20" fillId="4" borderId="49" xfId="0" applyFont="1" applyFill="1" applyBorder="1" applyAlignment="1">
      <alignment vertical="top" wrapText="1"/>
    </xf>
    <xf numFmtId="0" fontId="31" fillId="4" borderId="49" xfId="0" applyFont="1" applyFill="1" applyBorder="1"/>
    <xf numFmtId="0" fontId="17" fillId="4" borderId="49" xfId="0" applyFont="1" applyFill="1" applyBorder="1"/>
    <xf numFmtId="0" fontId="36" fillId="6" borderId="23" xfId="10" applyFont="1" applyFill="1" applyBorder="1" applyAlignment="1">
      <alignment horizontal="left" vertical="center" wrapText="1"/>
    </xf>
    <xf numFmtId="0" fontId="44" fillId="6" borderId="23" xfId="10" applyFont="1" applyFill="1" applyBorder="1" applyAlignment="1">
      <alignment horizontal="left" vertical="center" indent="1"/>
    </xf>
    <xf numFmtId="0" fontId="37" fillId="0" borderId="23" xfId="0" applyFont="1" applyFill="1" applyBorder="1"/>
    <xf numFmtId="0" fontId="44" fillId="2" borderId="23" xfId="0" applyFont="1" applyFill="1" applyBorder="1"/>
    <xf numFmtId="0" fontId="36" fillId="6" borderId="23" xfId="1" applyFont="1" applyFill="1" applyBorder="1" applyAlignment="1">
      <alignment horizontal="center" vertical="center" wrapText="1"/>
    </xf>
    <xf numFmtId="0" fontId="36" fillId="6" borderId="23" xfId="0" applyFont="1" applyFill="1" applyBorder="1" applyAlignment="1">
      <alignment horizontal="left" vertical="center" wrapText="1"/>
    </xf>
    <xf numFmtId="0" fontId="44" fillId="6" borderId="23" xfId="0" applyFont="1" applyFill="1" applyBorder="1" applyAlignment="1">
      <alignment horizontal="center" vertical="center" wrapText="1"/>
    </xf>
    <xf numFmtId="0" fontId="36" fillId="6" borderId="23" xfId="0" applyFont="1" applyFill="1" applyBorder="1" applyAlignment="1">
      <alignment horizontal="center" vertical="center" wrapText="1"/>
    </xf>
    <xf numFmtId="0" fontId="36" fillId="6" borderId="23" xfId="0" applyFont="1" applyFill="1" applyBorder="1" applyAlignment="1">
      <alignment vertical="top" wrapText="1"/>
    </xf>
    <xf numFmtId="0" fontId="44" fillId="6" borderId="23" xfId="0" applyFont="1" applyFill="1" applyBorder="1" applyAlignment="1">
      <alignment vertical="top" wrapText="1"/>
    </xf>
    <xf numFmtId="0" fontId="36" fillId="6" borderId="23" xfId="0" applyFont="1" applyFill="1" applyBorder="1" applyAlignment="1">
      <alignment horizontal="left" vertical="top" wrapText="1"/>
    </xf>
    <xf numFmtId="0" fontId="101" fillId="4" borderId="23" xfId="0" applyFont="1" applyFill="1" applyBorder="1" applyAlignment="1">
      <alignment horizontal="left" vertical="top" wrapText="1" indent="1"/>
    </xf>
    <xf numFmtId="0" fontId="52" fillId="0" borderId="23" xfId="0" applyFont="1" applyFill="1" applyBorder="1" applyAlignment="1">
      <alignment horizontal="left" vertical="top" wrapText="1"/>
    </xf>
    <xf numFmtId="0" fontId="46" fillId="6" borderId="23" xfId="0" applyFont="1" applyFill="1" applyBorder="1" applyAlignment="1">
      <alignment vertical="top" wrapText="1"/>
    </xf>
    <xf numFmtId="0" fontId="43" fillId="4" borderId="23" xfId="0" applyFont="1" applyFill="1" applyBorder="1" applyAlignment="1">
      <alignment horizontal="left" vertical="center" wrapText="1" indent="1"/>
    </xf>
    <xf numFmtId="0" fontId="90" fillId="4" borderId="23" xfId="0" applyFont="1" applyFill="1" applyBorder="1" applyAlignment="1">
      <alignment horizontal="center" vertical="center" wrapText="1"/>
    </xf>
    <xf numFmtId="169" fontId="44" fillId="4" borderId="23" xfId="15" applyNumberFormat="1" applyFont="1" applyFill="1" applyBorder="1" applyAlignment="1">
      <alignment horizontal="center" vertical="center" wrapText="1"/>
    </xf>
    <xf numFmtId="0" fontId="52" fillId="4" borderId="23" xfId="0" quotePrefix="1" applyFont="1" applyFill="1" applyBorder="1" applyAlignment="1">
      <alignment horizontal="left" wrapText="1"/>
    </xf>
    <xf numFmtId="0" fontId="69" fillId="0" borderId="23" xfId="26" applyFont="1" applyFill="1" applyBorder="1" applyAlignment="1">
      <alignment horizontal="left" vertical="center" wrapText="1"/>
    </xf>
    <xf numFmtId="0" fontId="30" fillId="4" borderId="9" xfId="12" applyFont="1" applyFill="1" applyBorder="1" applyAlignment="1">
      <alignment vertical="center"/>
    </xf>
    <xf numFmtId="0" fontId="30" fillId="6" borderId="0" xfId="12" applyFont="1" applyFill="1" applyBorder="1" applyAlignment="1">
      <alignment vertical="center"/>
    </xf>
    <xf numFmtId="0" fontId="30" fillId="0" borderId="0" xfId="12" applyFont="1" applyBorder="1" applyAlignment="1">
      <alignment vertical="center"/>
    </xf>
    <xf numFmtId="0" fontId="99" fillId="4" borderId="9" xfId="12" applyFont="1" applyFill="1" applyBorder="1" applyAlignment="1">
      <alignment vertical="center"/>
    </xf>
    <xf numFmtId="0" fontId="99" fillId="6" borderId="0" xfId="12" applyFont="1" applyFill="1" applyBorder="1" applyAlignment="1">
      <alignment vertical="center"/>
    </xf>
    <xf numFmtId="178" fontId="43" fillId="4" borderId="50" xfId="30" applyNumberFormat="1" applyFont="1" applyFill="1" applyBorder="1" applyAlignment="1">
      <alignment horizontal="center" vertical="center"/>
    </xf>
    <xf numFmtId="0" fontId="100" fillId="4" borderId="51" xfId="12" applyFont="1" applyFill="1" applyBorder="1" applyAlignment="1">
      <alignment vertical="center"/>
    </xf>
    <xf numFmtId="0" fontId="100" fillId="4" borderId="50" xfId="12" applyFont="1" applyFill="1" applyBorder="1" applyAlignment="1">
      <alignment vertical="center"/>
    </xf>
    <xf numFmtId="0" fontId="47" fillId="3" borderId="0" xfId="12" applyFont="1" applyFill="1" applyBorder="1" applyAlignment="1">
      <alignment vertical="center"/>
    </xf>
  </cellXfs>
  <cellStyles count="32">
    <cellStyle name="ColLevel_1" xfId="1" builtinId="2" iLevel="0"/>
    <cellStyle name="Following" xfId="2"/>
    <cellStyle name="Millares [0]_Person" xfId="3"/>
    <cellStyle name="Millares_Person" xfId="4"/>
    <cellStyle name="Moeda [0]_aola" xfId="5"/>
    <cellStyle name="Moeda_aola" xfId="6"/>
    <cellStyle name="Moneda [0]_Person" xfId="7"/>
    <cellStyle name="Moneda_Person" xfId="8"/>
    <cellStyle name="Normal" xfId="0" builtinId="0"/>
    <cellStyle name="Normal 2" xfId="9"/>
    <cellStyle name="Normal 2 2" xfId="27"/>
    <cellStyle name="Normal 2 2 2" xfId="29"/>
    <cellStyle name="Normal 3" xfId="10"/>
    <cellStyle name="Normal 3 2" xfId="11"/>
    <cellStyle name="Normal 4" xfId="26"/>
    <cellStyle name="Normal 4 2" xfId="28"/>
    <cellStyle name="Normal_ASTRA_PRICES_03_08 NOT APPLICABLE" xfId="12"/>
    <cellStyle name="Normal_CORSA_NEW_PRICES_03_05" xfId="30"/>
    <cellStyle name="Normal_DRAFT_VOG-Meriva_Colors" xfId="13"/>
    <cellStyle name="Normal_VECTRA MY06 05_08 NOT YET SENT" xfId="14"/>
    <cellStyle name="Preise inkl." xfId="15"/>
    <cellStyle name="Schraffur" xfId="16"/>
    <cellStyle name="Separador de milhares [0]_Person" xfId="17"/>
    <cellStyle name="Separador de milhares_Person" xfId="18"/>
    <cellStyle name="Standard 2" xfId="19"/>
    <cellStyle name="Standard 3" xfId="20"/>
    <cellStyle name="Standard 3 2" xfId="21"/>
    <cellStyle name="Standard_A3300_5-4-01" xfId="31"/>
    <cellStyle name="Standard_COLORS.XLS" xfId="22"/>
    <cellStyle name="Standard_Engine-Transmission-Packages" xfId="23"/>
    <cellStyle name="Standard_HOTLINE.XLS" xfId="24"/>
    <cellStyle name="표준_C100 BM 동력성능 종합"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666666"/>
      <rgbColor rgb="00808080"/>
      <rgbColor rgb="00B3B3B3"/>
      <rgbColor rgb="004C4C4C"/>
      <rgbColor rgb="00E6E6E6"/>
      <rgbColor rgb="00CC99FF"/>
      <rgbColor rgb="00CC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gif"/></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407012</xdr:colOff>
      <xdr:row>0</xdr:row>
      <xdr:rowOff>170014</xdr:rowOff>
    </xdr:from>
    <xdr:to>
      <xdr:col>3</xdr:col>
      <xdr:colOff>516961</xdr:colOff>
      <xdr:row>4</xdr:row>
      <xdr:rowOff>39144</xdr:rowOff>
    </xdr:to>
    <xdr:pic>
      <xdr:nvPicPr>
        <xdr:cNvPr id="1287" name="Picture 58"/>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val="0"/>
            </a:ext>
          </a:extLst>
        </a:blip>
        <a:srcRect/>
        <a:stretch/>
      </xdr:blipFill>
      <xdr:spPr bwMode="auto">
        <a:xfrm>
          <a:off x="8379307" y="170014"/>
          <a:ext cx="1153784" cy="978205"/>
        </a:xfrm>
        <a:prstGeom prst="rect">
          <a:avLst/>
        </a:prstGeom>
        <a:solidFill>
          <a:schemeClr val="accent2"/>
        </a:solidFill>
        <a:ln w="1">
          <a:noFill/>
          <a:miter lim="800000"/>
          <a:headEnd/>
          <a:tailEnd/>
        </a:ln>
      </xdr:spPr>
    </xdr:pic>
    <xdr:clientData/>
  </xdr:twoCellAnchor>
  <xdr:twoCellAnchor editAs="oneCell">
    <xdr:from>
      <xdr:col>0</xdr:col>
      <xdr:colOff>221814</xdr:colOff>
      <xdr:row>6</xdr:row>
      <xdr:rowOff>65240</xdr:rowOff>
    </xdr:from>
    <xdr:to>
      <xdr:col>3</xdr:col>
      <xdr:colOff>626302</xdr:colOff>
      <xdr:row>8</xdr:row>
      <xdr:rowOff>639348</xdr:rowOff>
    </xdr:to>
    <xdr:pic>
      <xdr:nvPicPr>
        <xdr:cNvPr id="20" name="Picture 19"/>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21814" y="1670137"/>
          <a:ext cx="9420618" cy="5897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1009649</xdr:colOff>
      <xdr:row>0</xdr:row>
      <xdr:rowOff>0</xdr:rowOff>
    </xdr:from>
    <xdr:to>
      <xdr:col>6</xdr:col>
      <xdr:colOff>0</xdr:colOff>
      <xdr:row>1</xdr:row>
      <xdr:rowOff>9352</xdr:rowOff>
    </xdr:to>
    <xdr:sp macro="" textlink="">
      <xdr:nvSpPr>
        <xdr:cNvPr id="3" name="Rectangle 2"/>
        <xdr:cNvSpPr>
          <a:spLocks noChangeAspect="1"/>
        </xdr:cNvSpPr>
      </xdr:nvSpPr>
      <xdr:spPr>
        <a:xfrm>
          <a:off x="8324849" y="0"/>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1</a:t>
          </a:r>
          <a:endParaRPr lang="en-US" sz="3600" b="0" i="1">
            <a:solidFill>
              <a:sysClr val="windowText" lastClr="000000"/>
            </a:solidFill>
            <a:latin typeface="Opel Sans" pitchFamily="34" charset="-95"/>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1344706</xdr:colOff>
      <xdr:row>0</xdr:row>
      <xdr:rowOff>42022</xdr:rowOff>
    </xdr:from>
    <xdr:to>
      <xdr:col>3</xdr:col>
      <xdr:colOff>1739389</xdr:colOff>
      <xdr:row>0</xdr:row>
      <xdr:rowOff>479999</xdr:rowOff>
    </xdr:to>
    <xdr:sp macro="" textlink="">
      <xdr:nvSpPr>
        <xdr:cNvPr id="3" name="Rectangle 2"/>
        <xdr:cNvSpPr>
          <a:spLocks noChangeAspect="1"/>
        </xdr:cNvSpPr>
      </xdr:nvSpPr>
      <xdr:spPr>
        <a:xfrm>
          <a:off x="12368493" y="42022"/>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2</a:t>
          </a:r>
          <a:endParaRPr lang="en-US" sz="3600" b="0" i="1">
            <a:solidFill>
              <a:sysClr val="windowText" lastClr="000000"/>
            </a:solidFill>
            <a:latin typeface="Opel Sans" pitchFamily="34" charset="-95"/>
          </a:endParaRPr>
        </a:p>
      </xdr:txBody>
    </xdr:sp>
    <xdr:clientData/>
  </xdr:twoCellAnchor>
  <xdr:twoCellAnchor editAs="oneCell">
    <xdr:from>
      <xdr:col>0</xdr:col>
      <xdr:colOff>7353861</xdr:colOff>
      <xdr:row>15</xdr:row>
      <xdr:rowOff>294154</xdr:rowOff>
    </xdr:from>
    <xdr:to>
      <xdr:col>1</xdr:col>
      <xdr:colOff>1</xdr:colOff>
      <xdr:row>17</xdr:row>
      <xdr:rowOff>25861</xdr:rowOff>
    </xdr:to>
    <xdr:pic>
      <xdr:nvPicPr>
        <xdr:cNvPr id="5" name="Grafik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53"/>
        <a:stretch/>
      </xdr:blipFill>
      <xdr:spPr>
        <a:xfrm>
          <a:off x="7353861" y="7465919"/>
          <a:ext cx="784412" cy="558140"/>
        </a:xfrm>
        <a:prstGeom prst="rect">
          <a:avLst/>
        </a:prstGeom>
      </xdr:spPr>
    </xdr:pic>
    <xdr:clientData/>
  </xdr:twoCellAnchor>
  <xdr:twoCellAnchor editAs="oneCell">
    <xdr:from>
      <xdr:col>0</xdr:col>
      <xdr:colOff>6555441</xdr:colOff>
      <xdr:row>17</xdr:row>
      <xdr:rowOff>1</xdr:rowOff>
    </xdr:from>
    <xdr:to>
      <xdr:col>0</xdr:col>
      <xdr:colOff>7297831</xdr:colOff>
      <xdr:row>17</xdr:row>
      <xdr:rowOff>504267</xdr:rowOff>
    </xdr:to>
    <xdr:pic>
      <xdr:nvPicPr>
        <xdr:cNvPr id="17" name="Grafik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68"/>
        <a:stretch/>
      </xdr:blipFill>
      <xdr:spPr>
        <a:xfrm>
          <a:off x="6555441" y="7998200"/>
          <a:ext cx="742390" cy="504266"/>
        </a:xfrm>
        <a:prstGeom prst="rect">
          <a:avLst/>
        </a:prstGeom>
      </xdr:spPr>
    </xdr:pic>
    <xdr:clientData/>
  </xdr:twoCellAnchor>
  <xdr:twoCellAnchor editAs="oneCell">
    <xdr:from>
      <xdr:col>0</xdr:col>
      <xdr:colOff>6541434</xdr:colOff>
      <xdr:row>19</xdr:row>
      <xdr:rowOff>11892</xdr:rowOff>
    </xdr:from>
    <xdr:to>
      <xdr:col>0</xdr:col>
      <xdr:colOff>7297831</xdr:colOff>
      <xdr:row>19</xdr:row>
      <xdr:rowOff>513399</xdr:rowOff>
    </xdr:to>
    <xdr:pic>
      <xdr:nvPicPr>
        <xdr:cNvPr id="18" name="Grafik 6"/>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541434" y="9046635"/>
          <a:ext cx="756397" cy="501507"/>
        </a:xfrm>
        <a:prstGeom prst="rect">
          <a:avLst/>
        </a:prstGeom>
      </xdr:spPr>
    </xdr:pic>
    <xdr:clientData/>
  </xdr:twoCellAnchor>
  <xdr:twoCellAnchor editAs="oneCell">
    <xdr:from>
      <xdr:col>0</xdr:col>
      <xdr:colOff>7367866</xdr:colOff>
      <xdr:row>18</xdr:row>
      <xdr:rowOff>5945</xdr:rowOff>
    </xdr:from>
    <xdr:to>
      <xdr:col>0</xdr:col>
      <xdr:colOff>8138271</xdr:colOff>
      <xdr:row>19</xdr:row>
      <xdr:rowOff>14006</xdr:rowOff>
    </xdr:to>
    <xdr:pic>
      <xdr:nvPicPr>
        <xdr:cNvPr id="19" name="Grafik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4655"/>
        <a:stretch/>
      </xdr:blipFill>
      <xdr:spPr>
        <a:xfrm>
          <a:off x="7367866" y="8522416"/>
          <a:ext cx="770405" cy="526333"/>
        </a:xfrm>
        <a:prstGeom prst="rect">
          <a:avLst/>
        </a:prstGeom>
        <a:ln w="38100">
          <a:noFill/>
        </a:ln>
      </xdr:spPr>
    </xdr:pic>
    <xdr:clientData/>
  </xdr:twoCellAnchor>
  <xdr:twoCellAnchor editAs="oneCell">
    <xdr:from>
      <xdr:col>0</xdr:col>
      <xdr:colOff>7381875</xdr:colOff>
      <xdr:row>20</xdr:row>
      <xdr:rowOff>14007</xdr:rowOff>
    </xdr:from>
    <xdr:to>
      <xdr:col>1</xdr:col>
      <xdr:colOff>1</xdr:colOff>
      <xdr:row>21</xdr:row>
      <xdr:rowOff>1</xdr:rowOff>
    </xdr:to>
    <xdr:pic>
      <xdr:nvPicPr>
        <xdr:cNvPr id="22" name="Grafik 8"/>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67"/>
        <a:stretch/>
      </xdr:blipFill>
      <xdr:spPr>
        <a:xfrm>
          <a:off x="7381875" y="9567022"/>
          <a:ext cx="756398" cy="504266"/>
        </a:xfrm>
        <a:prstGeom prst="rect">
          <a:avLst/>
        </a:prstGeom>
        <a:ln w="38100">
          <a:noFill/>
        </a:ln>
      </xdr:spPr>
    </xdr:pic>
    <xdr:clientData/>
  </xdr:twoCellAnchor>
  <xdr:twoCellAnchor editAs="oneCell">
    <xdr:from>
      <xdr:col>0</xdr:col>
      <xdr:colOff>6499411</xdr:colOff>
      <xdr:row>20</xdr:row>
      <xdr:rowOff>510208</xdr:rowOff>
    </xdr:from>
    <xdr:to>
      <xdr:col>0</xdr:col>
      <xdr:colOff>7311838</xdr:colOff>
      <xdr:row>21</xdr:row>
      <xdr:rowOff>504265</xdr:rowOff>
    </xdr:to>
    <xdr:pic>
      <xdr:nvPicPr>
        <xdr:cNvPr id="23" name="Grafik 9"/>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871"/>
        <a:stretch/>
      </xdr:blipFill>
      <xdr:spPr>
        <a:xfrm>
          <a:off x="6499411" y="10063223"/>
          <a:ext cx="812427" cy="512329"/>
        </a:xfrm>
        <a:prstGeom prst="rect">
          <a:avLst/>
        </a:prstGeom>
        <a:ln w="38100">
          <a:noFill/>
        </a:ln>
      </xdr:spPr>
    </xdr:pic>
    <xdr:clientData/>
  </xdr:twoCellAnchor>
  <xdr:twoCellAnchor editAs="oneCell">
    <xdr:from>
      <xdr:col>0</xdr:col>
      <xdr:colOff>7395883</xdr:colOff>
      <xdr:row>22</xdr:row>
      <xdr:rowOff>14008</xdr:rowOff>
    </xdr:from>
    <xdr:to>
      <xdr:col>1</xdr:col>
      <xdr:colOff>28015</xdr:colOff>
      <xdr:row>23</xdr:row>
      <xdr:rowOff>28016</xdr:rowOff>
    </xdr:to>
    <xdr:pic>
      <xdr:nvPicPr>
        <xdr:cNvPr id="25" name="Grafik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5838"/>
        <a:stretch/>
      </xdr:blipFill>
      <xdr:spPr>
        <a:xfrm>
          <a:off x="7395883" y="10603567"/>
          <a:ext cx="770404" cy="532280"/>
        </a:xfrm>
        <a:prstGeom prst="rect">
          <a:avLst/>
        </a:prstGeom>
        <a:ln w="3810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384073</xdr:colOff>
      <xdr:row>0</xdr:row>
      <xdr:rowOff>0</xdr:rowOff>
    </xdr:from>
    <xdr:to>
      <xdr:col>11</xdr:col>
      <xdr:colOff>778756</xdr:colOff>
      <xdr:row>0</xdr:row>
      <xdr:rowOff>437977</xdr:rowOff>
    </xdr:to>
    <xdr:sp macro="" textlink="">
      <xdr:nvSpPr>
        <xdr:cNvPr id="4" name="Rectangle 3"/>
        <xdr:cNvSpPr>
          <a:spLocks noChangeAspect="1"/>
        </xdr:cNvSpPr>
      </xdr:nvSpPr>
      <xdr:spPr>
        <a:xfrm>
          <a:off x="17360081" y="0"/>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3</a:t>
          </a:r>
          <a:endParaRPr lang="en-US" sz="3600" b="0" i="1">
            <a:solidFill>
              <a:sysClr val="windowText" lastClr="000000"/>
            </a:solidFill>
            <a:latin typeface="Opel Sans" pitchFamily="34" charset="-95"/>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2139673</xdr:colOff>
      <xdr:row>0</xdr:row>
      <xdr:rowOff>0</xdr:rowOff>
    </xdr:from>
    <xdr:to>
      <xdr:col>3</xdr:col>
      <xdr:colOff>2534356</xdr:colOff>
      <xdr:row>1</xdr:row>
      <xdr:rowOff>437977</xdr:rowOff>
    </xdr:to>
    <xdr:sp macro="" textlink="">
      <xdr:nvSpPr>
        <xdr:cNvPr id="3" name="Rectangle 2"/>
        <xdr:cNvSpPr>
          <a:spLocks noChangeAspect="1"/>
        </xdr:cNvSpPr>
      </xdr:nvSpPr>
      <xdr:spPr>
        <a:xfrm>
          <a:off x="11374782" y="0"/>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4</a:t>
          </a:r>
          <a:endParaRPr lang="en-US" sz="3600" b="0" i="1">
            <a:solidFill>
              <a:sysClr val="windowText" lastClr="000000"/>
            </a:solidFill>
            <a:latin typeface="Opel Sans" pitchFamily="34" charset="-95"/>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1626220</xdr:colOff>
      <xdr:row>0</xdr:row>
      <xdr:rowOff>11616</xdr:rowOff>
    </xdr:from>
    <xdr:to>
      <xdr:col>4</xdr:col>
      <xdr:colOff>2020903</xdr:colOff>
      <xdr:row>0</xdr:row>
      <xdr:rowOff>449593</xdr:rowOff>
    </xdr:to>
    <xdr:sp macro="" textlink="">
      <xdr:nvSpPr>
        <xdr:cNvPr id="4" name="Rectangle 3"/>
        <xdr:cNvSpPr>
          <a:spLocks noChangeAspect="1"/>
        </xdr:cNvSpPr>
      </xdr:nvSpPr>
      <xdr:spPr>
        <a:xfrm>
          <a:off x="8677043" y="11616"/>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5</a:t>
          </a:r>
          <a:endParaRPr lang="en-US" sz="3600" b="0" i="1">
            <a:solidFill>
              <a:sysClr val="windowText" lastClr="000000"/>
            </a:solidFill>
            <a:latin typeface="Opel Sans" pitchFamily="34" charset="-95"/>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0</xdr:colOff>
      <xdr:row>4</xdr:row>
      <xdr:rowOff>132660</xdr:rowOff>
    </xdr:to>
    <xdr:sp macro="" textlink="">
      <xdr:nvSpPr>
        <xdr:cNvPr id="2" name="Text Box 2"/>
        <xdr:cNvSpPr txBox="1">
          <a:spLocks noChangeArrowheads="1"/>
        </xdr:cNvSpPr>
      </xdr:nvSpPr>
      <xdr:spPr bwMode="auto">
        <a:xfrm>
          <a:off x="0" y="9525"/>
          <a:ext cx="867833" cy="695325"/>
        </a:xfrm>
        <a:prstGeom prst="rect">
          <a:avLst/>
        </a:prstGeom>
        <a:solidFill>
          <a:srgbClr val="777777"/>
        </a:solidFill>
        <a:ln w="9525">
          <a:noFill/>
          <a:miter lim="800000"/>
          <a:headEnd/>
          <a:tailEnd/>
        </a:ln>
      </xdr:spPr>
      <xdr:txBody>
        <a:bodyPr vertOverflow="clip" wrap="square" lIns="91440" tIns="91440" rIns="91440" bIns="0" anchor="t" upright="1"/>
        <a:lstStyle/>
        <a:p>
          <a:pPr algn="ctr" rtl="0">
            <a:defRPr sz="1000"/>
          </a:pPr>
          <a:r>
            <a:rPr lang="en-US" sz="3200" b="1" i="0" strike="noStrike">
              <a:solidFill>
                <a:srgbClr val="FFFFFF"/>
              </a:solidFill>
              <a:latin typeface="Opel Sans"/>
            </a:rPr>
            <a:t>7</a:t>
          </a:r>
        </a:p>
      </xdr:txBody>
    </xdr:sp>
    <xdr:clientData/>
  </xdr:twoCellAnchor>
  <xdr:twoCellAnchor editAs="oneCell">
    <xdr:from>
      <xdr:col>0</xdr:col>
      <xdr:colOff>192172</xdr:colOff>
      <xdr:row>2</xdr:row>
      <xdr:rowOff>146596</xdr:rowOff>
    </xdr:from>
    <xdr:to>
      <xdr:col>5</xdr:col>
      <xdr:colOff>1024355</xdr:colOff>
      <xdr:row>19</xdr:row>
      <xdr:rowOff>328150</xdr:rowOff>
    </xdr:to>
    <xdr:pic>
      <xdr:nvPicPr>
        <xdr:cNvPr id="7" name="Picture 6" descr="imgTit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172" y="931991"/>
          <a:ext cx="12980736" cy="303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7</xdr:col>
      <xdr:colOff>2055395</xdr:colOff>
      <xdr:row>0</xdr:row>
      <xdr:rowOff>33422</xdr:rowOff>
    </xdr:from>
    <xdr:to>
      <xdr:col>7</xdr:col>
      <xdr:colOff>2640263</xdr:colOff>
      <xdr:row>1</xdr:row>
      <xdr:rowOff>64157</xdr:rowOff>
    </xdr:to>
    <xdr:sp macro="" textlink="">
      <xdr:nvSpPr>
        <xdr:cNvPr id="6" name="Rectangle 5"/>
        <xdr:cNvSpPr>
          <a:spLocks noChangeAspect="1"/>
        </xdr:cNvSpPr>
      </xdr:nvSpPr>
      <xdr:spPr>
        <a:xfrm>
          <a:off x="17445790" y="33422"/>
          <a:ext cx="584868" cy="6490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6</a:t>
          </a:r>
          <a:endParaRPr lang="en-US" sz="3600" b="0" i="1">
            <a:solidFill>
              <a:sysClr val="windowText" lastClr="000000"/>
            </a:solidFill>
            <a:latin typeface="Opel Sans" pitchFamily="34" charset="-95"/>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57150</xdr:colOff>
      <xdr:row>2</xdr:row>
      <xdr:rowOff>0</xdr:rowOff>
    </xdr:from>
    <xdr:to>
      <xdr:col>3</xdr:col>
      <xdr:colOff>57150</xdr:colOff>
      <xdr:row>2</xdr:row>
      <xdr:rowOff>257175</xdr:rowOff>
    </xdr:to>
    <xdr:pic>
      <xdr:nvPicPr>
        <xdr:cNvPr id="2" name="Picture 1"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86690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2</xdr:row>
      <xdr:rowOff>0</xdr:rowOff>
    </xdr:from>
    <xdr:to>
      <xdr:col>3</xdr:col>
      <xdr:colOff>57150</xdr:colOff>
      <xdr:row>2</xdr:row>
      <xdr:rowOff>257175</xdr:rowOff>
    </xdr:to>
    <xdr:pic>
      <xdr:nvPicPr>
        <xdr:cNvPr id="4" name="Picture 3"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2238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447675</xdr:colOff>
      <xdr:row>2</xdr:row>
      <xdr:rowOff>0</xdr:rowOff>
    </xdr:from>
    <xdr:to>
      <xdr:col>3</xdr:col>
      <xdr:colOff>447675</xdr:colOff>
      <xdr:row>2</xdr:row>
      <xdr:rowOff>257175</xdr:rowOff>
    </xdr:to>
    <xdr:pic>
      <xdr:nvPicPr>
        <xdr:cNvPr id="5" name="Picture 4"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0125" y="2238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2</xdr:row>
      <xdr:rowOff>0</xdr:rowOff>
    </xdr:from>
    <xdr:to>
      <xdr:col>3</xdr:col>
      <xdr:colOff>57150</xdr:colOff>
      <xdr:row>2</xdr:row>
      <xdr:rowOff>257175</xdr:rowOff>
    </xdr:to>
    <xdr:pic>
      <xdr:nvPicPr>
        <xdr:cNvPr id="6" name="Picture 5"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60985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2</xdr:row>
      <xdr:rowOff>0</xdr:rowOff>
    </xdr:from>
    <xdr:to>
      <xdr:col>3</xdr:col>
      <xdr:colOff>47625</xdr:colOff>
      <xdr:row>2</xdr:row>
      <xdr:rowOff>257175</xdr:rowOff>
    </xdr:to>
    <xdr:pic>
      <xdr:nvPicPr>
        <xdr:cNvPr id="7" name="Picture 6"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3000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438150</xdr:colOff>
      <xdr:row>3</xdr:row>
      <xdr:rowOff>38100</xdr:rowOff>
    </xdr:from>
    <xdr:to>
      <xdr:col>3</xdr:col>
      <xdr:colOff>438150</xdr:colOff>
      <xdr:row>3</xdr:row>
      <xdr:rowOff>295275</xdr:rowOff>
    </xdr:to>
    <xdr:pic>
      <xdr:nvPicPr>
        <xdr:cNvPr id="9" name="Picture 8"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0600" y="337185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4</xdr:row>
      <xdr:rowOff>0</xdr:rowOff>
    </xdr:from>
    <xdr:to>
      <xdr:col>3</xdr:col>
      <xdr:colOff>47625</xdr:colOff>
      <xdr:row>4</xdr:row>
      <xdr:rowOff>257175</xdr:rowOff>
    </xdr:to>
    <xdr:pic>
      <xdr:nvPicPr>
        <xdr:cNvPr id="10" name="Picture 9"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3762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4</xdr:row>
      <xdr:rowOff>0</xdr:rowOff>
    </xdr:from>
    <xdr:to>
      <xdr:col>3</xdr:col>
      <xdr:colOff>38100</xdr:colOff>
      <xdr:row>4</xdr:row>
      <xdr:rowOff>257175</xdr:rowOff>
    </xdr:to>
    <xdr:pic>
      <xdr:nvPicPr>
        <xdr:cNvPr id="11" name="Picture 10"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4143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9525</xdr:rowOff>
    </xdr:from>
    <xdr:to>
      <xdr:col>0</xdr:col>
      <xdr:colOff>0</xdr:colOff>
      <xdr:row>1</xdr:row>
      <xdr:rowOff>200026</xdr:rowOff>
    </xdr:to>
    <xdr:sp macro="" textlink="">
      <xdr:nvSpPr>
        <xdr:cNvPr id="12" name="Text Box 2"/>
        <xdr:cNvSpPr txBox="1">
          <a:spLocks noChangeArrowheads="1"/>
        </xdr:cNvSpPr>
      </xdr:nvSpPr>
      <xdr:spPr bwMode="auto">
        <a:xfrm>
          <a:off x="2" y="9525"/>
          <a:ext cx="609599" cy="180976"/>
        </a:xfrm>
        <a:prstGeom prst="rect">
          <a:avLst/>
        </a:prstGeom>
        <a:solidFill>
          <a:srgbClr val="777777"/>
        </a:solidFill>
        <a:ln w="9525">
          <a:noFill/>
          <a:miter lim="800000"/>
          <a:headEnd/>
          <a:tailEnd/>
        </a:ln>
      </xdr:spPr>
      <xdr:txBody>
        <a:bodyPr vertOverflow="clip" wrap="square" lIns="91440" tIns="91440" rIns="91440" bIns="0" anchor="t" upright="1"/>
        <a:lstStyle/>
        <a:p>
          <a:pPr algn="ctr" rtl="0">
            <a:defRPr sz="1000"/>
          </a:pPr>
          <a:r>
            <a:rPr lang="en-US" sz="3200" b="1" i="0" strike="noStrike">
              <a:solidFill>
                <a:srgbClr val="FFFFFF"/>
              </a:solidFill>
              <a:latin typeface="Opel Sans"/>
            </a:rPr>
            <a:t>6</a:t>
          </a:r>
        </a:p>
      </xdr:txBody>
    </xdr:sp>
    <xdr:clientData/>
  </xdr:twoCellAnchor>
  <xdr:twoCellAnchor editAs="oneCell">
    <xdr:from>
      <xdr:col>0</xdr:col>
      <xdr:colOff>0</xdr:colOff>
      <xdr:row>0</xdr:row>
      <xdr:rowOff>9524</xdr:rowOff>
    </xdr:from>
    <xdr:to>
      <xdr:col>0</xdr:col>
      <xdr:colOff>0</xdr:colOff>
      <xdr:row>2</xdr:row>
      <xdr:rowOff>198967</xdr:rowOff>
    </xdr:to>
    <xdr:sp macro="" textlink="">
      <xdr:nvSpPr>
        <xdr:cNvPr id="13" name="Text Box 2"/>
        <xdr:cNvSpPr txBox="1">
          <a:spLocks noChangeArrowheads="1"/>
        </xdr:cNvSpPr>
      </xdr:nvSpPr>
      <xdr:spPr bwMode="auto">
        <a:xfrm>
          <a:off x="0" y="9524"/>
          <a:ext cx="745672" cy="609601"/>
        </a:xfrm>
        <a:prstGeom prst="rect">
          <a:avLst/>
        </a:prstGeom>
        <a:solidFill>
          <a:srgbClr val="777777"/>
        </a:solidFill>
        <a:ln w="9525">
          <a:noFill/>
          <a:miter lim="800000"/>
          <a:headEnd/>
          <a:tailEnd/>
        </a:ln>
      </xdr:spPr>
      <xdr:txBody>
        <a:bodyPr vertOverflow="clip" wrap="square" lIns="91440" tIns="91440" rIns="91440" bIns="0" anchor="ctr" anchorCtr="0" upright="1"/>
        <a:lstStyle/>
        <a:p>
          <a:pPr algn="ctr" rtl="0">
            <a:defRPr sz="1000"/>
          </a:pPr>
          <a:r>
            <a:rPr lang="en-US" sz="3000" b="1" i="0" strike="noStrike">
              <a:solidFill>
                <a:srgbClr val="FFFFFF"/>
              </a:solidFill>
              <a:latin typeface="Opel Sans"/>
            </a:rPr>
            <a:t>8</a:t>
          </a:r>
        </a:p>
      </xdr:txBody>
    </xdr:sp>
    <xdr:clientData/>
  </xdr:twoCellAnchor>
  <xdr:twoCellAnchor editAs="oneCell">
    <xdr:from>
      <xdr:col>3</xdr:col>
      <xdr:colOff>9525</xdr:colOff>
      <xdr:row>3</xdr:row>
      <xdr:rowOff>123825</xdr:rowOff>
    </xdr:from>
    <xdr:to>
      <xdr:col>3</xdr:col>
      <xdr:colOff>390525</xdr:colOff>
      <xdr:row>3</xdr:row>
      <xdr:rowOff>381000</xdr:rowOff>
    </xdr:to>
    <xdr:pic>
      <xdr:nvPicPr>
        <xdr:cNvPr id="20" name="Picture 19"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25" y="423862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xdr:colOff>
      <xdr:row>2</xdr:row>
      <xdr:rowOff>0</xdr:rowOff>
    </xdr:from>
    <xdr:ext cx="0" cy="257175"/>
    <xdr:pic>
      <xdr:nvPicPr>
        <xdr:cNvPr id="18" name="Picture 17"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2</xdr:row>
      <xdr:rowOff>0</xdr:rowOff>
    </xdr:from>
    <xdr:ext cx="0" cy="257175"/>
    <xdr:pic>
      <xdr:nvPicPr>
        <xdr:cNvPr id="22" name="Picture 21"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2675"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2</xdr:row>
      <xdr:rowOff>0</xdr:rowOff>
    </xdr:from>
    <xdr:ext cx="0" cy="257175"/>
    <xdr:pic>
      <xdr:nvPicPr>
        <xdr:cNvPr id="24" name="Picture 23"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2</xdr:row>
      <xdr:rowOff>0</xdr:rowOff>
    </xdr:from>
    <xdr:ext cx="0" cy="257175"/>
    <xdr:pic>
      <xdr:nvPicPr>
        <xdr:cNvPr id="25" name="Picture 24"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2675"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2</xdr:row>
      <xdr:rowOff>0</xdr:rowOff>
    </xdr:from>
    <xdr:ext cx="0" cy="257175"/>
    <xdr:pic>
      <xdr:nvPicPr>
        <xdr:cNvPr id="26" name="Picture 25"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2</xdr:row>
      <xdr:rowOff>47625</xdr:rowOff>
    </xdr:from>
    <xdr:ext cx="0" cy="257175"/>
    <xdr:pic>
      <xdr:nvPicPr>
        <xdr:cNvPr id="27" name="Picture 26"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1095375"/>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2</xdr:row>
      <xdr:rowOff>84667</xdr:rowOff>
    </xdr:from>
    <xdr:to>
      <xdr:col>3</xdr:col>
      <xdr:colOff>381000</xdr:colOff>
      <xdr:row>2</xdr:row>
      <xdr:rowOff>341842</xdr:rowOff>
    </xdr:to>
    <xdr:pic>
      <xdr:nvPicPr>
        <xdr:cNvPr id="30" name="Picture 29"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0" y="95250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xdr:colOff>
      <xdr:row>3</xdr:row>
      <xdr:rowOff>0</xdr:rowOff>
    </xdr:from>
    <xdr:ext cx="0" cy="257175"/>
    <xdr:pic>
      <xdr:nvPicPr>
        <xdr:cNvPr id="28" name="Picture 27"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29" name="Picture 28"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1" name="Picture 30"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2" name="Picture 31"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3</xdr:row>
      <xdr:rowOff>0</xdr:rowOff>
    </xdr:from>
    <xdr:ext cx="0" cy="257175"/>
    <xdr:pic>
      <xdr:nvPicPr>
        <xdr:cNvPr id="33" name="Picture 32"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4" name="Picture 33"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5" name="Picture 34"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6" name="Picture 35"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7" name="Picture 36"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8" name="Picture 37" descr="http://gmeconfigurator.com/res/opel/img/tirelabel/tirelabel_noisegroup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3</xdr:row>
      <xdr:rowOff>0</xdr:rowOff>
    </xdr:from>
    <xdr:ext cx="0" cy="257175"/>
    <xdr:pic>
      <xdr:nvPicPr>
        <xdr:cNvPr id="39" name="Picture 38" descr="http://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915458"/>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absolute">
    <xdr:from>
      <xdr:col>4</xdr:col>
      <xdr:colOff>698500</xdr:colOff>
      <xdr:row>0</xdr:row>
      <xdr:rowOff>10583</xdr:rowOff>
    </xdr:from>
    <xdr:to>
      <xdr:col>4</xdr:col>
      <xdr:colOff>1093183</xdr:colOff>
      <xdr:row>1</xdr:row>
      <xdr:rowOff>14643</xdr:rowOff>
    </xdr:to>
    <xdr:sp macro="" textlink="">
      <xdr:nvSpPr>
        <xdr:cNvPr id="40" name="Rectangle 39"/>
        <xdr:cNvSpPr>
          <a:spLocks noChangeAspect="1"/>
        </xdr:cNvSpPr>
      </xdr:nvSpPr>
      <xdr:spPr>
        <a:xfrm>
          <a:off x="7672917" y="10583"/>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200" b="0" i="1">
              <a:solidFill>
                <a:sysClr val="windowText" lastClr="000000"/>
              </a:solidFill>
              <a:latin typeface="Opel Sans" pitchFamily="34" charset="-95"/>
            </a:rPr>
            <a:t>7</a:t>
          </a:r>
          <a:endParaRPr lang="en-US" sz="3200" b="0" i="1">
            <a:solidFill>
              <a:sysClr val="windowText" lastClr="000000"/>
            </a:solidFill>
            <a:latin typeface="Opel Sans" pitchFamily="34" charset="-95"/>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zoomScale="73" zoomScaleNormal="73" workbookViewId="0">
      <selection activeCell="A5" sqref="A5"/>
    </sheetView>
  </sheetViews>
  <sheetFormatPr defaultColWidth="0" defaultRowHeight="12.75" zeroHeight="1"/>
  <cols>
    <col min="1" max="1" width="89.125" customWidth="1"/>
    <col min="2" max="2" width="15.625" customWidth="1"/>
    <col min="3" max="3" width="13.625" customWidth="1"/>
    <col min="4" max="4" width="10.875" customWidth="1"/>
    <col min="5" max="7" width="10.875" hidden="1" customWidth="1"/>
    <col min="8" max="16384" width="10.875" hidden="1"/>
  </cols>
  <sheetData>
    <row r="1" spans="1:7" ht="18" customHeight="1">
      <c r="A1" s="25"/>
      <c r="B1" s="2"/>
      <c r="C1" s="2"/>
      <c r="D1" s="2"/>
      <c r="E1" s="2"/>
      <c r="F1" s="2"/>
      <c r="G1" s="2"/>
    </row>
    <row r="2" spans="1:7" ht="21.75" customHeight="1">
      <c r="A2" s="26" t="s">
        <v>159</v>
      </c>
      <c r="B2" s="2"/>
      <c r="C2" s="2"/>
      <c r="D2" s="2"/>
      <c r="E2" s="2"/>
      <c r="F2" s="2"/>
      <c r="G2" s="2"/>
    </row>
    <row r="3" spans="1:7" ht="26.25">
      <c r="A3" s="29" t="s">
        <v>63</v>
      </c>
      <c r="B3" s="2"/>
      <c r="C3" s="2"/>
      <c r="D3" s="2"/>
      <c r="E3" s="2"/>
      <c r="F3" s="2"/>
      <c r="G3" s="2"/>
    </row>
    <row r="4" spans="1:7" ht="20.25">
      <c r="A4" s="27" t="s">
        <v>156</v>
      </c>
      <c r="B4" s="2"/>
      <c r="C4" s="2"/>
      <c r="D4" s="2"/>
      <c r="E4" s="2"/>
      <c r="F4" s="2"/>
      <c r="G4" s="2"/>
    </row>
    <row r="5" spans="1:7" ht="19.5" customHeight="1">
      <c r="A5" s="71" t="s">
        <v>349</v>
      </c>
      <c r="B5" s="2"/>
      <c r="C5" s="2"/>
      <c r="D5" s="2"/>
      <c r="E5" s="2"/>
      <c r="F5" s="2"/>
      <c r="G5" s="2"/>
    </row>
    <row r="6" spans="1:7" ht="19.5" customHeight="1">
      <c r="A6" s="24"/>
      <c r="B6" s="2"/>
      <c r="C6" s="2"/>
      <c r="D6" s="2"/>
      <c r="E6" s="2"/>
      <c r="F6" s="2"/>
      <c r="G6" s="2"/>
    </row>
    <row r="7" spans="1:7" ht="9" customHeight="1">
      <c r="A7" s="2"/>
      <c r="B7" s="2"/>
      <c r="C7" s="2"/>
      <c r="D7" s="2"/>
      <c r="E7" s="2"/>
      <c r="F7" s="2"/>
      <c r="G7" s="2"/>
    </row>
    <row r="8" spans="1:7" ht="409.6" customHeight="1">
      <c r="A8" s="1"/>
      <c r="B8" s="1"/>
      <c r="C8" s="1"/>
      <c r="D8" s="2"/>
      <c r="E8" s="2"/>
      <c r="F8" s="2"/>
      <c r="G8" s="2"/>
    </row>
    <row r="9" spans="1:7" ht="129.75" customHeight="1">
      <c r="A9" s="2"/>
      <c r="B9" s="2"/>
      <c r="C9" s="2"/>
      <c r="D9" s="2"/>
      <c r="E9" s="2"/>
      <c r="F9" s="2"/>
      <c r="G9" s="2"/>
    </row>
    <row r="10" spans="1:7" hidden="1">
      <c r="A10" s="28"/>
      <c r="B10" s="28"/>
      <c r="C10" s="28"/>
      <c r="D10" s="28"/>
      <c r="E10" s="2"/>
      <c r="F10" s="2"/>
      <c r="G10" s="2"/>
    </row>
    <row r="11" spans="1:7" hidden="1"/>
    <row r="12" spans="1:7" hidden="1"/>
    <row r="13" spans="1:7" hidden="1"/>
    <row r="14" spans="1:7" hidden="1"/>
    <row r="15" spans="1:7" hidden="1"/>
    <row r="16" spans="1:7" hidden="1"/>
    <row r="17" hidden="1"/>
    <row r="18" hidden="1"/>
  </sheetData>
  <mergeCells count="1">
    <mergeCell ref="A8:C8"/>
  </mergeCells>
  <printOptions horizontalCentered="1" verticalCentered="1"/>
  <pageMargins left="0" right="0" top="0" bottom="0" header="0.39370078740157483" footer="0.59055118110236227"/>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9"/>
  <sheetViews>
    <sheetView zoomScaleNormal="100" zoomScaleSheetLayoutView="75" workbookViewId="0">
      <selection activeCell="H1" sqref="H1:XFD1048576"/>
    </sheetView>
  </sheetViews>
  <sheetFormatPr defaultColWidth="0" defaultRowHeight="12.75" zeroHeight="1"/>
  <cols>
    <col min="1" max="1" width="4.75" style="6" bestFit="1" customWidth="1"/>
    <col min="2" max="2" width="31.25" style="6" customWidth="1"/>
    <col min="3" max="3" width="13.375" style="6" customWidth="1"/>
    <col min="4" max="4" width="29.5" style="6" bestFit="1" customWidth="1"/>
    <col min="5" max="5" width="17.125" style="6" customWidth="1"/>
    <col min="6" max="6" width="18.375" style="5" customWidth="1"/>
    <col min="7" max="7" width="0.5" style="6" customWidth="1"/>
    <col min="8" max="16384" width="5.75" style="6" hidden="1"/>
  </cols>
  <sheetData>
    <row r="1" spans="1:14" s="73" customFormat="1" ht="33.75" customHeight="1">
      <c r="A1" s="281" t="s">
        <v>158</v>
      </c>
      <c r="B1" s="282"/>
      <c r="C1" s="282"/>
      <c r="D1" s="282"/>
      <c r="E1" s="282"/>
      <c r="F1" s="283"/>
    </row>
    <row r="2" spans="1:14" s="73" customFormat="1" ht="16.5" customHeight="1">
      <c r="A2" s="284"/>
      <c r="B2" s="74"/>
      <c r="C2" s="74"/>
      <c r="D2" s="74"/>
      <c r="E2" s="74"/>
      <c r="F2" s="285"/>
    </row>
    <row r="3" spans="1:14" s="73" customFormat="1" ht="22.5" customHeight="1">
      <c r="A3" s="286"/>
      <c r="B3" s="75" t="s">
        <v>64</v>
      </c>
      <c r="C3" s="76"/>
      <c r="D3" s="76" t="s">
        <v>157</v>
      </c>
      <c r="E3" s="76" t="s">
        <v>300</v>
      </c>
      <c r="F3" s="77" t="s">
        <v>301</v>
      </c>
    </row>
    <row r="4" spans="1:14" s="73" customFormat="1" ht="45.95" customHeight="1">
      <c r="A4" s="229" t="s">
        <v>65</v>
      </c>
      <c r="B4" s="78" t="s">
        <v>302</v>
      </c>
      <c r="C4" s="80" t="s">
        <v>0</v>
      </c>
      <c r="D4" s="80" t="s">
        <v>165</v>
      </c>
      <c r="E4" s="85">
        <f>'Ανάλυση Τιμών Μοντέλων'!F5</f>
        <v>17300.199999999997</v>
      </c>
      <c r="F4" s="79" t="s">
        <v>0</v>
      </c>
    </row>
    <row r="5" spans="1:14" s="73" customFormat="1" ht="45.95" customHeight="1">
      <c r="A5" s="230"/>
      <c r="B5" s="228" t="s">
        <v>166</v>
      </c>
      <c r="C5" s="227" t="s">
        <v>87</v>
      </c>
      <c r="D5" s="81" t="s">
        <v>165</v>
      </c>
      <c r="E5" s="81" t="s">
        <v>0</v>
      </c>
      <c r="F5" s="85">
        <f>'Ανάλυση Τιμών Μοντέλων'!F7</f>
        <v>20600.240000000002</v>
      </c>
    </row>
    <row r="6" spans="1:14" s="73" customFormat="1" ht="45.95" customHeight="1">
      <c r="A6" s="231"/>
      <c r="B6" s="228"/>
      <c r="C6" s="227"/>
      <c r="D6" s="81" t="s">
        <v>167</v>
      </c>
      <c r="E6" s="81" t="s">
        <v>0</v>
      </c>
      <c r="F6" s="85">
        <f>'Ανάλυση Τιμών Μοντέλων'!F8</f>
        <v>21800.12</v>
      </c>
    </row>
    <row r="7" spans="1:14" s="73" customFormat="1" ht="11.25" customHeight="1">
      <c r="A7" s="287"/>
      <c r="B7" s="82"/>
      <c r="C7" s="82"/>
      <c r="D7" s="83"/>
      <c r="E7" s="83"/>
      <c r="F7" s="288"/>
    </row>
    <row r="8" spans="1:14" s="73" customFormat="1" ht="85.5" customHeight="1">
      <c r="A8" s="72" t="s">
        <v>67</v>
      </c>
      <c r="B8" s="84" t="s">
        <v>168</v>
      </c>
      <c r="C8" s="80" t="s">
        <v>87</v>
      </c>
      <c r="D8" s="80" t="s">
        <v>165</v>
      </c>
      <c r="E8" s="85">
        <f>'Ανάλυση Τιμών Μοντέλων'!F6</f>
        <v>19899.552</v>
      </c>
      <c r="F8" s="85">
        <f>'Ανάλυση Τιμών Μοντέλων'!F9</f>
        <v>21799.539999999997</v>
      </c>
    </row>
    <row r="9" spans="1:14" ht="12.75" customHeight="1">
      <c r="A9" s="224"/>
      <c r="B9" s="225"/>
      <c r="C9" s="225"/>
      <c r="D9" s="225"/>
      <c r="E9" s="225"/>
      <c r="F9" s="51"/>
    </row>
    <row r="10" spans="1:14" ht="245.25" customHeight="1">
      <c r="A10" s="226" t="s">
        <v>320</v>
      </c>
      <c r="B10" s="226"/>
      <c r="C10" s="226"/>
      <c r="D10" s="226"/>
      <c r="E10" s="226"/>
      <c r="F10" s="226"/>
    </row>
    <row r="11" spans="1:14" ht="32.25" customHeight="1">
      <c r="A11" s="223" t="s">
        <v>323</v>
      </c>
      <c r="B11" s="223"/>
      <c r="C11" s="223"/>
      <c r="D11" s="223"/>
      <c r="E11" s="223"/>
      <c r="F11" s="223"/>
      <c r="G11" s="50"/>
      <c r="H11" s="50"/>
      <c r="I11" s="50"/>
      <c r="J11" s="50"/>
      <c r="K11" s="50"/>
      <c r="L11" s="50"/>
      <c r="M11" s="50"/>
      <c r="N11" s="50"/>
    </row>
    <row r="12" spans="1:14" ht="15.75" hidden="1">
      <c r="A12" s="222"/>
      <c r="B12" s="222"/>
      <c r="C12" s="222"/>
      <c r="D12" s="222"/>
      <c r="E12" s="222"/>
      <c r="F12" s="222"/>
    </row>
    <row r="13" spans="1:14" hidden="1">
      <c r="F13" s="6"/>
    </row>
    <row r="14" spans="1:14" hidden="1">
      <c r="F14" s="6"/>
    </row>
    <row r="15" spans="1:14" hidden="1">
      <c r="F15" s="6"/>
    </row>
    <row r="16" spans="1:14" hidden="1">
      <c r="F16" s="6"/>
    </row>
    <row r="17" spans="6:6" hidden="1">
      <c r="F17" s="6"/>
    </row>
    <row r="18" spans="6:6" hidden="1">
      <c r="F18" s="6"/>
    </row>
    <row r="19" spans="6:6" hidden="1">
      <c r="F19" s="6"/>
    </row>
    <row r="20" spans="6:6" hidden="1">
      <c r="F20" s="6"/>
    </row>
    <row r="21" spans="6:6" hidden="1">
      <c r="F21" s="6"/>
    </row>
    <row r="22" spans="6:6" hidden="1">
      <c r="F22" s="6"/>
    </row>
    <row r="23" spans="6:6" hidden="1">
      <c r="F23" s="6"/>
    </row>
    <row r="24" spans="6:6" hidden="1">
      <c r="F24" s="6"/>
    </row>
    <row r="25" spans="6:6" hidden="1">
      <c r="F25" s="6"/>
    </row>
    <row r="26" spans="6:6" hidden="1"/>
    <row r="27" spans="6:6" hidden="1"/>
    <row r="28" spans="6:6" hidden="1"/>
    <row r="29" spans="6:6" hidden="1"/>
  </sheetData>
  <sheetProtection formatCells="0" formatColumns="0" formatRows="0" insertColumns="0" insertRows="0" insertHyperlinks="0" deleteColumns="0" deleteRows="0" sort="0" autoFilter="0" pivotTables="0"/>
  <mergeCells count="8">
    <mergeCell ref="A1:F1"/>
    <mergeCell ref="A12:F12"/>
    <mergeCell ref="A11:F11"/>
    <mergeCell ref="A9:E9"/>
    <mergeCell ref="A10:F10"/>
    <mergeCell ref="C5:C6"/>
    <mergeCell ref="B5:B6"/>
    <mergeCell ref="A4:A6"/>
  </mergeCells>
  <phoneticPr fontId="0"/>
  <printOptions horizontalCentered="1"/>
  <pageMargins left="0.39370078740157483" right="0.39370078740157483" top="0.59055118110236227" bottom="0.39370078740157483" header="0.23622047244094491" footer="0.27559055118110237"/>
  <pageSetup paperSize="9" scale="8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applyStyles="1" summaryRight="0"/>
  </sheetPr>
  <dimension ref="A1:F394"/>
  <sheetViews>
    <sheetView view="pageBreakPreview" zoomScale="68" zoomScaleNormal="60" zoomScaleSheetLayoutView="68" workbookViewId="0"/>
  </sheetViews>
  <sheetFormatPr defaultColWidth="0" defaultRowHeight="23.25" zeroHeight="1"/>
  <cols>
    <col min="1" max="1" width="106.75" style="32" customWidth="1"/>
    <col min="2" max="2" width="18.5" style="86" customWidth="1"/>
    <col min="3" max="3" width="19.25" style="70" customWidth="1"/>
    <col min="4" max="4" width="23.125" style="70" customWidth="1"/>
    <col min="5" max="5" width="1.375" style="308" customWidth="1"/>
    <col min="6" max="16384" width="0" style="32" hidden="1"/>
  </cols>
  <sheetData>
    <row r="1" spans="1:5" s="31" customFormat="1" ht="46.5" customHeight="1">
      <c r="A1" s="315" t="s">
        <v>230</v>
      </c>
      <c r="B1" s="316"/>
      <c r="C1" s="316"/>
      <c r="D1" s="316"/>
      <c r="E1" s="307"/>
    </row>
    <row r="2" spans="1:5" ht="27" customHeight="1">
      <c r="A2" s="317"/>
      <c r="B2" s="318"/>
      <c r="C2" s="319" t="str">
        <f>Εκδόσεις!E3</f>
        <v>X-Cite</v>
      </c>
      <c r="D2" s="319" t="str">
        <f>Εκδόσεις!F3</f>
        <v>X-Clusive</v>
      </c>
    </row>
    <row r="3" spans="1:5" s="62" customFormat="1" ht="26.25">
      <c r="A3" s="320" t="s">
        <v>7</v>
      </c>
      <c r="B3" s="321"/>
      <c r="C3" s="322" t="s">
        <v>49</v>
      </c>
      <c r="D3" s="322"/>
      <c r="E3" s="309"/>
    </row>
    <row r="4" spans="1:5" s="168" customFormat="1" ht="32.1" customHeight="1">
      <c r="A4" s="167" t="s">
        <v>115</v>
      </c>
      <c r="B4" s="172" t="s">
        <v>6</v>
      </c>
      <c r="C4" s="173" t="s">
        <v>4</v>
      </c>
      <c r="D4" s="173" t="s">
        <v>4</v>
      </c>
      <c r="E4" s="310"/>
    </row>
    <row r="5" spans="1:5" s="168" customFormat="1" ht="32.1" customHeight="1">
      <c r="A5" s="167" t="s">
        <v>202</v>
      </c>
      <c r="B5" s="172" t="s">
        <v>203</v>
      </c>
      <c r="C5" s="173" t="s">
        <v>0</v>
      </c>
      <c r="D5" s="173" t="s">
        <v>4</v>
      </c>
      <c r="E5" s="310"/>
    </row>
    <row r="6" spans="1:5" s="168" customFormat="1" ht="32.1" customHeight="1">
      <c r="A6" s="167" t="s">
        <v>226</v>
      </c>
      <c r="B6" s="172" t="s">
        <v>227</v>
      </c>
      <c r="C6" s="173" t="s">
        <v>0</v>
      </c>
      <c r="D6" s="173" t="s">
        <v>4</v>
      </c>
      <c r="E6" s="310"/>
    </row>
    <row r="7" spans="1:5" s="168" customFormat="1" ht="32.1" customHeight="1">
      <c r="A7" s="167" t="s">
        <v>195</v>
      </c>
      <c r="B7" s="172" t="s">
        <v>194</v>
      </c>
      <c r="C7" s="173" t="s">
        <v>4</v>
      </c>
      <c r="D7" s="173" t="s">
        <v>0</v>
      </c>
      <c r="E7" s="310"/>
    </row>
    <row r="8" spans="1:5" s="168" customFormat="1" ht="32.1" customHeight="1">
      <c r="A8" s="167" t="s">
        <v>198</v>
      </c>
      <c r="B8" s="172" t="s">
        <v>196</v>
      </c>
      <c r="C8" s="173" t="s">
        <v>0</v>
      </c>
      <c r="D8" s="173" t="s">
        <v>4</v>
      </c>
      <c r="E8" s="310"/>
    </row>
    <row r="9" spans="1:5" s="168" customFormat="1" ht="121.5" customHeight="1">
      <c r="A9" s="167" t="s">
        <v>330</v>
      </c>
      <c r="B9" s="172" t="s">
        <v>197</v>
      </c>
      <c r="C9" s="173" t="s">
        <v>0</v>
      </c>
      <c r="D9" s="173">
        <f>'Ανάλυση Τιμών Προαιρ. εξοπλ.'!C5</f>
        <v>700</v>
      </c>
      <c r="E9" s="310"/>
    </row>
    <row r="10" spans="1:5" s="64" customFormat="1" ht="24" customHeight="1">
      <c r="A10" s="323" t="s">
        <v>116</v>
      </c>
      <c r="B10" s="324"/>
      <c r="C10" s="324"/>
      <c r="D10" s="324"/>
      <c r="E10" s="311"/>
    </row>
    <row r="11" spans="1:5" s="168" customFormat="1" ht="32.1" customHeight="1">
      <c r="A11" s="167" t="s">
        <v>224</v>
      </c>
      <c r="B11" s="172" t="s">
        <v>225</v>
      </c>
      <c r="C11" s="173" t="s">
        <v>4</v>
      </c>
      <c r="D11" s="173" t="s">
        <v>4</v>
      </c>
      <c r="E11" s="310"/>
    </row>
    <row r="12" spans="1:5" s="168" customFormat="1" ht="32.1" customHeight="1">
      <c r="A12" s="167" t="s">
        <v>52</v>
      </c>
      <c r="B12" s="172" t="s">
        <v>117</v>
      </c>
      <c r="C12" s="173" t="s">
        <v>0</v>
      </c>
      <c r="D12" s="173">
        <f>'Ανάλυση Τιμών Προαιρ. εξοπλ.'!C7</f>
        <v>250</v>
      </c>
      <c r="E12" s="310"/>
    </row>
    <row r="13" spans="1:5" s="168" customFormat="1" ht="32.1" customHeight="1">
      <c r="A13" s="167" t="s">
        <v>221</v>
      </c>
      <c r="B13" s="172" t="s">
        <v>118</v>
      </c>
      <c r="C13" s="173" t="s">
        <v>4</v>
      </c>
      <c r="D13" s="173" t="s">
        <v>4</v>
      </c>
      <c r="E13" s="310"/>
    </row>
    <row r="14" spans="1:5" s="168" customFormat="1" ht="40.5" customHeight="1">
      <c r="A14" s="167" t="s">
        <v>329</v>
      </c>
      <c r="B14" s="172" t="s">
        <v>328</v>
      </c>
      <c r="C14" s="173" t="s">
        <v>0</v>
      </c>
      <c r="D14" s="173" t="s">
        <v>4</v>
      </c>
      <c r="E14" s="310"/>
    </row>
    <row r="15" spans="1:5" s="168" customFormat="1" ht="32.1" customHeight="1">
      <c r="A15" s="167" t="s">
        <v>119</v>
      </c>
      <c r="B15" s="172" t="s">
        <v>120</v>
      </c>
      <c r="C15" s="173" t="s">
        <v>4</v>
      </c>
      <c r="D15" s="173" t="s">
        <v>4</v>
      </c>
      <c r="E15" s="310"/>
    </row>
    <row r="16" spans="1:5" s="64" customFormat="1" ht="24" customHeight="1">
      <c r="A16" s="323" t="s">
        <v>14</v>
      </c>
      <c r="B16" s="323"/>
      <c r="C16" s="323"/>
      <c r="D16" s="323"/>
      <c r="E16" s="311"/>
    </row>
    <row r="17" spans="1:6" s="171" customFormat="1" ht="40.5">
      <c r="A17" s="169" t="s">
        <v>246</v>
      </c>
      <c r="B17" s="172" t="s">
        <v>181</v>
      </c>
      <c r="C17" s="173" t="s">
        <v>4</v>
      </c>
      <c r="D17" s="173" t="s">
        <v>0</v>
      </c>
      <c r="E17" s="310"/>
      <c r="F17" s="170"/>
    </row>
    <row r="18" spans="1:6" s="171" customFormat="1" ht="40.5">
      <c r="A18" s="169" t="s">
        <v>247</v>
      </c>
      <c r="B18" s="172" t="s">
        <v>182</v>
      </c>
      <c r="C18" s="173" t="s">
        <v>0</v>
      </c>
      <c r="D18" s="173" t="s">
        <v>4</v>
      </c>
      <c r="E18" s="310"/>
      <c r="F18" s="170"/>
    </row>
    <row r="19" spans="1:6" s="171" customFormat="1" ht="40.5">
      <c r="A19" s="169" t="s">
        <v>248</v>
      </c>
      <c r="B19" s="172" t="s">
        <v>183</v>
      </c>
      <c r="C19" s="178" t="s">
        <v>0</v>
      </c>
      <c r="D19" s="178" t="s">
        <v>15</v>
      </c>
      <c r="E19" s="310"/>
      <c r="F19" s="170"/>
    </row>
    <row r="20" spans="1:6" s="171" customFormat="1" ht="40.5">
      <c r="A20" s="169" t="s">
        <v>249</v>
      </c>
      <c r="B20" s="172" t="s">
        <v>184</v>
      </c>
      <c r="C20" s="178" t="s">
        <v>0</v>
      </c>
      <c r="D20" s="178" t="s">
        <v>15</v>
      </c>
      <c r="E20" s="310"/>
      <c r="F20" s="170"/>
    </row>
    <row r="21" spans="1:6" s="171" customFormat="1" ht="40.5">
      <c r="A21" s="169" t="s">
        <v>250</v>
      </c>
      <c r="B21" s="172" t="s">
        <v>185</v>
      </c>
      <c r="C21" s="178" t="s">
        <v>0</v>
      </c>
      <c r="D21" s="178">
        <f>'Ανάλυση Τιμών Προαιρ. εξοπλ.'!C9</f>
        <v>200</v>
      </c>
      <c r="E21" s="310"/>
      <c r="F21" s="170"/>
    </row>
    <row r="22" spans="1:6" s="171" customFormat="1" ht="40.5">
      <c r="A22" s="169" t="s">
        <v>251</v>
      </c>
      <c r="B22" s="172" t="s">
        <v>186</v>
      </c>
      <c r="C22" s="178" t="s">
        <v>0</v>
      </c>
      <c r="D22" s="178">
        <f>'Ανάλυση Τιμών Προαιρ. εξοπλ.'!C10</f>
        <v>200</v>
      </c>
      <c r="E22" s="310"/>
      <c r="F22" s="170"/>
    </row>
    <row r="23" spans="1:6" s="171" customFormat="1" ht="40.5">
      <c r="A23" s="169" t="s">
        <v>252</v>
      </c>
      <c r="B23" s="172" t="s">
        <v>187</v>
      </c>
      <c r="C23" s="178">
        <f>'Ανάλυση Τιμών Προαιρ. εξοπλ.'!C11</f>
        <v>300</v>
      </c>
      <c r="D23" s="178">
        <f>'Ανάλυση Τιμών Προαιρ. εξοπλ.'!C12</f>
        <v>100</v>
      </c>
      <c r="E23" s="310"/>
      <c r="F23" s="170"/>
    </row>
    <row r="24" spans="1:6" s="168" customFormat="1" ht="32.1" customHeight="1">
      <c r="A24" s="167" t="s">
        <v>179</v>
      </c>
      <c r="B24" s="172" t="s">
        <v>180</v>
      </c>
      <c r="C24" s="173" t="s">
        <v>4</v>
      </c>
      <c r="D24" s="173" t="s">
        <v>4</v>
      </c>
      <c r="E24" s="310"/>
    </row>
    <row r="25" spans="1:6" s="168" customFormat="1" ht="32.1" customHeight="1">
      <c r="A25" s="167" t="s">
        <v>178</v>
      </c>
      <c r="B25" s="172" t="s">
        <v>177</v>
      </c>
      <c r="C25" s="173">
        <f>'Ανάλυση Τιμών Προαιρ. εξοπλ.'!C13</f>
        <v>70</v>
      </c>
      <c r="D25" s="173">
        <f>'Ανάλυση Τιμών Προαιρ. εξοπλ.'!C13</f>
        <v>70</v>
      </c>
      <c r="E25" s="310"/>
    </row>
    <row r="26" spans="1:6" s="64" customFormat="1" ht="24" customHeight="1">
      <c r="A26" s="325" t="s">
        <v>141</v>
      </c>
      <c r="B26" s="325"/>
      <c r="C26" s="325"/>
      <c r="D26" s="325"/>
      <c r="E26" s="311"/>
    </row>
    <row r="27" spans="1:6" s="175" customFormat="1" ht="24">
      <c r="A27" s="169" t="s">
        <v>331</v>
      </c>
      <c r="B27" s="235" t="s">
        <v>139</v>
      </c>
      <c r="C27" s="237" t="s">
        <v>4</v>
      </c>
      <c r="D27" s="238" t="s">
        <v>0</v>
      </c>
      <c r="E27" s="312"/>
      <c r="F27" s="174"/>
    </row>
    <row r="28" spans="1:6" s="177" customFormat="1" ht="81">
      <c r="A28" s="326" t="s">
        <v>213</v>
      </c>
      <c r="B28" s="235"/>
      <c r="C28" s="237"/>
      <c r="D28" s="238"/>
      <c r="E28" s="312"/>
      <c r="F28" s="176"/>
    </row>
    <row r="29" spans="1:6" s="179" customFormat="1" ht="24">
      <c r="A29" s="169" t="s">
        <v>332</v>
      </c>
      <c r="B29" s="235" t="s">
        <v>140</v>
      </c>
      <c r="C29" s="236">
        <f>'Ανάλυση Τιμών Προαιρ. εξοπλ.'!C15</f>
        <v>800</v>
      </c>
      <c r="D29" s="237" t="s">
        <v>4</v>
      </c>
      <c r="E29" s="312"/>
    </row>
    <row r="30" spans="1:6" s="179" customFormat="1" ht="121.5">
      <c r="A30" s="326" t="s">
        <v>333</v>
      </c>
      <c r="B30" s="235"/>
      <c r="C30" s="236"/>
      <c r="D30" s="237"/>
      <c r="E30" s="312"/>
    </row>
    <row r="31" spans="1:6" s="181" customFormat="1" ht="40.5">
      <c r="A31" s="167" t="s">
        <v>334</v>
      </c>
      <c r="B31" s="172" t="s">
        <v>204</v>
      </c>
      <c r="C31" s="173">
        <f>'Ανάλυση Τιμών Προαιρ. εξοπλ.'!C16</f>
        <v>150</v>
      </c>
      <c r="D31" s="173">
        <f>'Ανάλυση Τιμών Προαιρ. εξοπλ.'!C16</f>
        <v>150</v>
      </c>
      <c r="E31" s="312"/>
      <c r="F31" s="180"/>
    </row>
    <row r="32" spans="1:6" s="181" customFormat="1" ht="40.5">
      <c r="A32" s="167" t="s">
        <v>335</v>
      </c>
      <c r="B32" s="172" t="s">
        <v>211</v>
      </c>
      <c r="C32" s="178" t="s">
        <v>0</v>
      </c>
      <c r="D32" s="178">
        <f>'Ανάλυση Τιμών Προαιρ. εξοπλ.'!C17</f>
        <v>400</v>
      </c>
      <c r="E32" s="312"/>
      <c r="F32" s="180"/>
    </row>
    <row r="33" spans="1:6" s="181" customFormat="1" ht="40.5">
      <c r="A33" s="167" t="s">
        <v>336</v>
      </c>
      <c r="B33" s="172" t="s">
        <v>210</v>
      </c>
      <c r="C33" s="178">
        <f>'Ανάλυση Τιμών Προαιρ. εξοπλ.'!C18</f>
        <v>150</v>
      </c>
      <c r="D33" s="178">
        <f>'Ανάλυση Τιμών Προαιρ. εξοπλ.'!C18</f>
        <v>150</v>
      </c>
      <c r="E33" s="312"/>
      <c r="F33" s="180"/>
    </row>
    <row r="34" spans="1:6" s="183" customFormat="1" ht="32.1" customHeight="1">
      <c r="A34" s="167" t="s">
        <v>50</v>
      </c>
      <c r="B34" s="172" t="s">
        <v>212</v>
      </c>
      <c r="C34" s="173" t="s">
        <v>4</v>
      </c>
      <c r="D34" s="173" t="s">
        <v>4</v>
      </c>
      <c r="E34" s="310"/>
      <c r="F34" s="182"/>
    </row>
    <row r="35" spans="1:6" s="63" customFormat="1" ht="15.75" customHeight="1">
      <c r="A35" s="327" t="s">
        <v>310</v>
      </c>
      <c r="B35" s="327"/>
      <c r="C35" s="327"/>
      <c r="D35" s="327"/>
      <c r="E35" s="313"/>
    </row>
    <row r="36" spans="1:6" s="64" customFormat="1" ht="24" customHeight="1">
      <c r="A36" s="323" t="s">
        <v>189</v>
      </c>
      <c r="B36" s="323"/>
      <c r="C36" s="323"/>
      <c r="D36" s="323"/>
      <c r="E36" s="311"/>
    </row>
    <row r="37" spans="1:6" s="183" customFormat="1" ht="32.1" customHeight="1">
      <c r="A37" s="167" t="s">
        <v>133</v>
      </c>
      <c r="B37" s="172" t="s">
        <v>22</v>
      </c>
      <c r="C37" s="173" t="s">
        <v>15</v>
      </c>
      <c r="D37" s="173" t="s">
        <v>15</v>
      </c>
      <c r="E37" s="310"/>
      <c r="F37" s="182"/>
    </row>
    <row r="38" spans="1:6" s="183" customFormat="1" ht="32.1" customHeight="1">
      <c r="A38" s="167" t="s">
        <v>143</v>
      </c>
      <c r="B38" s="172" t="s">
        <v>188</v>
      </c>
      <c r="C38" s="173">
        <f>'Ανάλυση Τιμών Προαιρ. εξοπλ.'!C20</f>
        <v>150</v>
      </c>
      <c r="D38" s="173">
        <f>'Ανάλυση Τιμών Προαιρ. εξοπλ.'!C20</f>
        <v>150</v>
      </c>
      <c r="E38" s="310"/>
      <c r="F38" s="182"/>
    </row>
    <row r="39" spans="1:6" s="181" customFormat="1" ht="32.1" customHeight="1">
      <c r="A39" s="167" t="s">
        <v>319</v>
      </c>
      <c r="B39" s="172" t="s">
        <v>13</v>
      </c>
      <c r="C39" s="178">
        <f>'Ανάλυση Τιμών Προαιρ. εξοπλ.'!C21</f>
        <v>500</v>
      </c>
      <c r="D39" s="178">
        <f>'Ανάλυση Τιμών Προαιρ. εξοπλ.'!C21</f>
        <v>500</v>
      </c>
      <c r="E39" s="312"/>
      <c r="F39" s="180"/>
    </row>
    <row r="40" spans="1:6" s="181" customFormat="1" ht="32.1" customHeight="1">
      <c r="A40" s="167" t="s">
        <v>337</v>
      </c>
      <c r="B40" s="172" t="s">
        <v>190</v>
      </c>
      <c r="C40" s="178" t="s">
        <v>0</v>
      </c>
      <c r="D40" s="178" t="s">
        <v>4</v>
      </c>
      <c r="E40" s="312"/>
      <c r="F40" s="180"/>
    </row>
    <row r="41" spans="1:6" s="181" customFormat="1" ht="32.1" customHeight="1">
      <c r="A41" s="167" t="s">
        <v>338</v>
      </c>
      <c r="B41" s="172" t="s">
        <v>191</v>
      </c>
      <c r="C41" s="178" t="s">
        <v>0</v>
      </c>
      <c r="D41" s="178" t="s">
        <v>15</v>
      </c>
      <c r="E41" s="312"/>
      <c r="F41" s="180"/>
    </row>
    <row r="42" spans="1:6" s="181" customFormat="1" ht="32.1" customHeight="1">
      <c r="A42" s="167" t="s">
        <v>339</v>
      </c>
      <c r="B42" s="172" t="s">
        <v>192</v>
      </c>
      <c r="C42" s="178" t="s">
        <v>0</v>
      </c>
      <c r="D42" s="178" t="s">
        <v>15</v>
      </c>
      <c r="E42" s="312"/>
      <c r="F42" s="180"/>
    </row>
    <row r="43" spans="1:6" s="181" customFormat="1" ht="32.1" customHeight="1">
      <c r="A43" s="167" t="s">
        <v>304</v>
      </c>
      <c r="B43" s="172" t="s">
        <v>193</v>
      </c>
      <c r="C43" s="178" t="s">
        <v>0</v>
      </c>
      <c r="D43" s="178" t="s">
        <v>15</v>
      </c>
      <c r="E43" s="312"/>
      <c r="F43" s="180"/>
    </row>
    <row r="44" spans="1:6" s="64" customFormat="1" ht="24" customHeight="1">
      <c r="A44" s="323" t="s">
        <v>1</v>
      </c>
      <c r="B44" s="328"/>
      <c r="C44" s="328"/>
      <c r="D44" s="328"/>
      <c r="E44" s="311"/>
    </row>
    <row r="45" spans="1:6" s="181" customFormat="1" ht="20.25">
      <c r="A45" s="167" t="s">
        <v>176</v>
      </c>
      <c r="B45" s="172" t="s">
        <v>306</v>
      </c>
      <c r="C45" s="178" t="s">
        <v>4</v>
      </c>
      <c r="D45" s="178" t="s">
        <v>4</v>
      </c>
      <c r="E45" s="312"/>
      <c r="F45" s="180"/>
    </row>
    <row r="46" spans="1:6" s="181" customFormat="1" ht="20.25">
      <c r="A46" s="167" t="s">
        <v>340</v>
      </c>
      <c r="B46" s="172" t="s">
        <v>47</v>
      </c>
      <c r="C46" s="178">
        <f>'Ανάλυση Τιμών Προαιρ. εξοπλ.'!C23</f>
        <v>450</v>
      </c>
      <c r="D46" s="178">
        <f>'Ανάλυση Τιμών Προαιρ. εξοπλ.'!C23</f>
        <v>450</v>
      </c>
      <c r="E46" s="312"/>
      <c r="F46" s="180"/>
    </row>
    <row r="47" spans="1:6" s="181" customFormat="1" ht="101.25">
      <c r="A47" s="167" t="s">
        <v>341</v>
      </c>
      <c r="B47" s="172" t="s">
        <v>173</v>
      </c>
      <c r="C47" s="178" t="s">
        <v>0</v>
      </c>
      <c r="D47" s="178" t="s">
        <v>4</v>
      </c>
      <c r="E47" s="312"/>
      <c r="F47" s="180"/>
    </row>
    <row r="48" spans="1:6" s="181" customFormat="1" ht="101.25">
      <c r="A48" s="167" t="s">
        <v>342</v>
      </c>
      <c r="B48" s="172" t="s">
        <v>174</v>
      </c>
      <c r="C48" s="178">
        <f>'Ανάλυση Τιμών Προαιρ. εξοπλ.'!C24</f>
        <v>700</v>
      </c>
      <c r="D48" s="178" t="s">
        <v>0</v>
      </c>
      <c r="E48" s="312"/>
      <c r="F48" s="180"/>
    </row>
    <row r="49" spans="1:6" s="181" customFormat="1" ht="20.25">
      <c r="A49" s="167" t="s">
        <v>48</v>
      </c>
      <c r="B49" s="172" t="s">
        <v>24</v>
      </c>
      <c r="C49" s="178" t="s">
        <v>4</v>
      </c>
      <c r="D49" s="178" t="s">
        <v>4</v>
      </c>
      <c r="E49" s="312"/>
      <c r="F49" s="180"/>
    </row>
    <row r="50" spans="1:6" s="181" customFormat="1" ht="20.25">
      <c r="A50" s="167" t="s">
        <v>121</v>
      </c>
      <c r="B50" s="172" t="s">
        <v>10</v>
      </c>
      <c r="C50" s="178" t="s">
        <v>4</v>
      </c>
      <c r="D50" s="178" t="s">
        <v>4</v>
      </c>
      <c r="E50" s="312"/>
      <c r="F50" s="180"/>
    </row>
    <row r="51" spans="1:6" s="181" customFormat="1" ht="121.5">
      <c r="A51" s="167" t="s">
        <v>343</v>
      </c>
      <c r="B51" s="172" t="s">
        <v>169</v>
      </c>
      <c r="C51" s="178" t="s">
        <v>4</v>
      </c>
      <c r="D51" s="178" t="s">
        <v>4</v>
      </c>
      <c r="E51" s="312"/>
      <c r="F51" s="180"/>
    </row>
    <row r="52" spans="1:6" s="181" customFormat="1" ht="20.25">
      <c r="A52" s="167" t="s">
        <v>316</v>
      </c>
      <c r="B52" s="172" t="s">
        <v>216</v>
      </c>
      <c r="C52" s="178" t="s">
        <v>4</v>
      </c>
      <c r="D52" s="178" t="s">
        <v>4</v>
      </c>
      <c r="E52" s="312"/>
      <c r="F52" s="180"/>
    </row>
    <row r="53" spans="1:6" s="181" customFormat="1" ht="101.25">
      <c r="A53" s="167" t="s">
        <v>344</v>
      </c>
      <c r="B53" s="172" t="s">
        <v>172</v>
      </c>
      <c r="C53" s="178">
        <f>'Ανάλυση Τιμών Προαιρ. εξοπλ.'!C25</f>
        <v>900</v>
      </c>
      <c r="D53" s="178">
        <f>'Ανάλυση Τιμών Προαιρ. εξοπλ.'!C25</f>
        <v>900</v>
      </c>
      <c r="E53" s="312"/>
      <c r="F53" s="180"/>
    </row>
    <row r="54" spans="1:6" s="181" customFormat="1" ht="20.25">
      <c r="A54" s="167" t="s">
        <v>222</v>
      </c>
      <c r="B54" s="172" t="s">
        <v>223</v>
      </c>
      <c r="C54" s="178">
        <f>'Ανάλυση Τιμών Προαιρ. εξοπλ.'!C26</f>
        <v>400</v>
      </c>
      <c r="D54" s="178" t="s">
        <v>0</v>
      </c>
      <c r="E54" s="312"/>
      <c r="F54" s="180"/>
    </row>
    <row r="55" spans="1:6" s="181" customFormat="1" ht="20.25">
      <c r="A55" s="167" t="s">
        <v>82</v>
      </c>
      <c r="B55" s="172" t="s">
        <v>83</v>
      </c>
      <c r="C55" s="178" t="s">
        <v>4</v>
      </c>
      <c r="D55" s="178" t="s">
        <v>4</v>
      </c>
      <c r="E55" s="312"/>
      <c r="F55" s="180"/>
    </row>
    <row r="56" spans="1:6" s="181" customFormat="1" ht="20.25">
      <c r="A56" s="167" t="s">
        <v>214</v>
      </c>
      <c r="B56" s="172" t="s">
        <v>215</v>
      </c>
      <c r="C56" s="178" t="s">
        <v>0</v>
      </c>
      <c r="D56" s="178">
        <f>'Ανάλυση Τιμών Προαιρ. εξοπλ.'!C27</f>
        <v>450</v>
      </c>
      <c r="E56" s="312"/>
      <c r="F56" s="180"/>
    </row>
    <row r="57" spans="1:6" s="181" customFormat="1" ht="20.25">
      <c r="A57" s="167" t="s">
        <v>122</v>
      </c>
      <c r="B57" s="172" t="s">
        <v>305</v>
      </c>
      <c r="C57" s="178" t="s">
        <v>4</v>
      </c>
      <c r="D57" s="178" t="s">
        <v>4</v>
      </c>
      <c r="E57" s="312"/>
      <c r="F57" s="180"/>
    </row>
    <row r="58" spans="1:6" s="181" customFormat="1" ht="20.25">
      <c r="A58" s="167" t="s">
        <v>123</v>
      </c>
      <c r="B58" s="172" t="s">
        <v>208</v>
      </c>
      <c r="C58" s="178" t="s">
        <v>4</v>
      </c>
      <c r="D58" s="178" t="s">
        <v>4</v>
      </c>
      <c r="E58" s="312"/>
      <c r="F58" s="180"/>
    </row>
    <row r="59" spans="1:6" s="181" customFormat="1" ht="20.25">
      <c r="A59" s="167" t="s">
        <v>124</v>
      </c>
      <c r="B59" s="172" t="s">
        <v>209</v>
      </c>
      <c r="C59" s="178" t="s">
        <v>4</v>
      </c>
      <c r="D59" s="178" t="s">
        <v>4</v>
      </c>
      <c r="E59" s="312"/>
      <c r="F59" s="180"/>
    </row>
    <row r="60" spans="1:6" s="181" customFormat="1" ht="40.5">
      <c r="A60" s="167" t="s">
        <v>324</v>
      </c>
      <c r="B60" s="172" t="s">
        <v>325</v>
      </c>
      <c r="C60" s="178" t="s">
        <v>4</v>
      </c>
      <c r="D60" s="178" t="s">
        <v>4</v>
      </c>
      <c r="E60" s="312"/>
      <c r="F60" s="180"/>
    </row>
    <row r="61" spans="1:6" s="181" customFormat="1" ht="20.25">
      <c r="A61" s="167" t="s">
        <v>125</v>
      </c>
      <c r="B61" s="172" t="s">
        <v>126</v>
      </c>
      <c r="C61" s="178" t="s">
        <v>4</v>
      </c>
      <c r="D61" s="178" t="s">
        <v>4</v>
      </c>
      <c r="E61" s="312"/>
      <c r="F61" s="180"/>
    </row>
    <row r="62" spans="1:6" s="181" customFormat="1" ht="20.25">
      <c r="A62" s="167" t="s">
        <v>127</v>
      </c>
      <c r="B62" s="172" t="s">
        <v>11</v>
      </c>
      <c r="C62" s="178" t="s">
        <v>4</v>
      </c>
      <c r="D62" s="178" t="s">
        <v>4</v>
      </c>
      <c r="E62" s="312"/>
      <c r="F62" s="180"/>
    </row>
    <row r="63" spans="1:6" s="181" customFormat="1" ht="20.25">
      <c r="A63" s="167" t="s">
        <v>128</v>
      </c>
      <c r="B63" s="172" t="s">
        <v>129</v>
      </c>
      <c r="C63" s="178" t="s">
        <v>4</v>
      </c>
      <c r="D63" s="178" t="s">
        <v>4</v>
      </c>
      <c r="E63" s="312"/>
      <c r="F63" s="180"/>
    </row>
    <row r="64" spans="1:6" s="181" customFormat="1" ht="20.25">
      <c r="A64" s="167" t="s">
        <v>326</v>
      </c>
      <c r="B64" s="172" t="s">
        <v>327</v>
      </c>
      <c r="C64" s="178" t="s">
        <v>4</v>
      </c>
      <c r="D64" s="178" t="s">
        <v>4</v>
      </c>
      <c r="E64" s="312"/>
      <c r="F64" s="180"/>
    </row>
    <row r="65" spans="1:6" s="181" customFormat="1" ht="20.25">
      <c r="A65" s="167" t="s">
        <v>228</v>
      </c>
      <c r="B65" s="172" t="s">
        <v>51</v>
      </c>
      <c r="C65" s="178">
        <f>'Ανάλυση Τιμών Προαιρ. εξοπλ.'!C28</f>
        <v>350</v>
      </c>
      <c r="D65" s="178">
        <f>'Ανάλυση Τιμών Προαιρ. εξοπλ.'!C28</f>
        <v>350</v>
      </c>
      <c r="E65" s="312"/>
      <c r="F65" s="180"/>
    </row>
    <row r="66" spans="1:6" s="181" customFormat="1" ht="20.25">
      <c r="A66" s="167" t="s">
        <v>130</v>
      </c>
      <c r="B66" s="172" t="s">
        <v>175</v>
      </c>
      <c r="C66" s="178" t="s">
        <v>4</v>
      </c>
      <c r="D66" s="178" t="s">
        <v>4</v>
      </c>
      <c r="E66" s="312"/>
      <c r="F66" s="180"/>
    </row>
    <row r="67" spans="1:6" s="64" customFormat="1" ht="24" customHeight="1">
      <c r="A67" s="323" t="s">
        <v>2</v>
      </c>
      <c r="B67" s="323"/>
      <c r="C67" s="323"/>
      <c r="D67" s="323"/>
      <c r="E67" s="311"/>
    </row>
    <row r="68" spans="1:6" s="181" customFormat="1" ht="40.5">
      <c r="A68" s="167" t="s">
        <v>200</v>
      </c>
      <c r="B68" s="172" t="s">
        <v>153</v>
      </c>
      <c r="C68" s="178" t="s">
        <v>4</v>
      </c>
      <c r="D68" s="178" t="s">
        <v>4</v>
      </c>
      <c r="E68" s="312"/>
      <c r="F68" s="180"/>
    </row>
    <row r="69" spans="1:6" s="181" customFormat="1" ht="20.25">
      <c r="A69" s="167" t="s">
        <v>309</v>
      </c>
      <c r="B69" s="172" t="s">
        <v>308</v>
      </c>
      <c r="C69" s="178" t="s">
        <v>0</v>
      </c>
      <c r="D69" s="178" t="s">
        <v>4</v>
      </c>
      <c r="E69" s="312"/>
      <c r="F69" s="180"/>
    </row>
    <row r="70" spans="1:6" s="179" customFormat="1" ht="81">
      <c r="A70" s="184" t="s">
        <v>345</v>
      </c>
      <c r="B70" s="172" t="s">
        <v>201</v>
      </c>
      <c r="C70" s="173">
        <f>'Ανάλυση Τιμών Προαιρ. εξοπλ.'!C30</f>
        <v>500</v>
      </c>
      <c r="D70" s="173">
        <f>'Ανάλυση Τιμών Προαιρ. εξοπλ.'!C30</f>
        <v>500</v>
      </c>
      <c r="E70" s="312"/>
    </row>
    <row r="71" spans="1:6" s="181" customFormat="1" ht="20.25">
      <c r="A71" s="167" t="s">
        <v>9</v>
      </c>
      <c r="B71" s="172" t="s">
        <v>16</v>
      </c>
      <c r="C71" s="178" t="s">
        <v>4</v>
      </c>
      <c r="D71" s="178" t="s">
        <v>4</v>
      </c>
      <c r="E71" s="312"/>
      <c r="F71" s="180"/>
    </row>
    <row r="72" spans="1:6" s="181" customFormat="1" ht="20.25">
      <c r="A72" s="167" t="s">
        <v>131</v>
      </c>
      <c r="B72" s="172" t="s">
        <v>25</v>
      </c>
      <c r="C72" s="178" t="s">
        <v>4</v>
      </c>
      <c r="D72" s="178" t="s">
        <v>4</v>
      </c>
      <c r="E72" s="312"/>
      <c r="F72" s="180"/>
    </row>
    <row r="73" spans="1:6" s="181" customFormat="1" ht="20.25">
      <c r="A73" s="167" t="s">
        <v>217</v>
      </c>
      <c r="B73" s="172" t="s">
        <v>218</v>
      </c>
      <c r="C73" s="178" t="s">
        <v>4</v>
      </c>
      <c r="D73" s="178" t="s">
        <v>0</v>
      </c>
      <c r="E73" s="312"/>
      <c r="F73" s="180"/>
    </row>
    <row r="74" spans="1:6" s="181" customFormat="1" ht="20.25">
      <c r="A74" s="167" t="s">
        <v>317</v>
      </c>
      <c r="B74" s="172" t="s">
        <v>219</v>
      </c>
      <c r="C74" s="178" t="s">
        <v>0</v>
      </c>
      <c r="D74" s="178" t="s">
        <v>4</v>
      </c>
      <c r="E74" s="312"/>
      <c r="F74" s="180"/>
    </row>
    <row r="75" spans="1:6" s="181" customFormat="1" ht="20.25">
      <c r="A75" s="167" t="s">
        <v>205</v>
      </c>
      <c r="B75" s="172" t="s">
        <v>206</v>
      </c>
      <c r="C75" s="178" t="s">
        <v>0</v>
      </c>
      <c r="D75" s="178" t="s">
        <v>4</v>
      </c>
      <c r="E75" s="312"/>
      <c r="F75" s="180"/>
    </row>
    <row r="76" spans="1:6" s="181" customFormat="1" ht="20.25">
      <c r="A76" s="167" t="s">
        <v>207</v>
      </c>
      <c r="B76" s="172" t="s">
        <v>307</v>
      </c>
      <c r="C76" s="178" t="s">
        <v>0</v>
      </c>
      <c r="D76" s="178" t="s">
        <v>4</v>
      </c>
      <c r="E76" s="312"/>
      <c r="F76" s="180"/>
    </row>
    <row r="77" spans="1:6" s="181" customFormat="1" ht="20.25">
      <c r="A77" s="167" t="s">
        <v>155</v>
      </c>
      <c r="B77" s="172" t="s">
        <v>154</v>
      </c>
      <c r="C77" s="178" t="s">
        <v>4</v>
      </c>
      <c r="D77" s="178" t="s">
        <v>4</v>
      </c>
      <c r="E77" s="312"/>
      <c r="F77" s="180"/>
    </row>
    <row r="78" spans="1:6" s="181" customFormat="1" ht="20.25">
      <c r="A78" s="167" t="s">
        <v>132</v>
      </c>
      <c r="B78" s="172"/>
      <c r="C78" s="178" t="s">
        <v>4</v>
      </c>
      <c r="D78" s="178" t="s">
        <v>4</v>
      </c>
      <c r="E78" s="312"/>
      <c r="F78" s="180"/>
    </row>
    <row r="79" spans="1:6" s="179" customFormat="1" ht="81">
      <c r="A79" s="184" t="s">
        <v>346</v>
      </c>
      <c r="B79" s="172" t="s">
        <v>170</v>
      </c>
      <c r="C79" s="173">
        <f>'Ανάλυση Τιμών Προαιρ. εξοπλ.'!C31</f>
        <v>200</v>
      </c>
      <c r="D79" s="173" t="s">
        <v>4</v>
      </c>
      <c r="E79" s="312"/>
    </row>
    <row r="80" spans="1:6" s="179" customFormat="1" ht="60.75">
      <c r="A80" s="184" t="s">
        <v>347</v>
      </c>
      <c r="B80" s="172" t="s">
        <v>171</v>
      </c>
      <c r="C80" s="173">
        <f>'Ανάλυση Τιμών Προαιρ. εξοπλ.'!C32</f>
        <v>400</v>
      </c>
      <c r="D80" s="173" t="s">
        <v>4</v>
      </c>
      <c r="E80" s="312"/>
    </row>
    <row r="81" spans="1:6" s="179" customFormat="1" ht="41.25" customHeight="1">
      <c r="A81" s="185" t="s">
        <v>348</v>
      </c>
      <c r="B81" s="172" t="s">
        <v>220</v>
      </c>
      <c r="C81" s="173">
        <f>'Ανάλυση Τιμών Προαιρ. εξοπλ.'!C33</f>
        <v>900</v>
      </c>
      <c r="D81" s="173">
        <f>'Ανάλυση Τιμών Προαιρ. εξοπλ.'!C33</f>
        <v>900</v>
      </c>
      <c r="E81" s="312"/>
    </row>
    <row r="82" spans="1:6" s="64" customFormat="1" ht="24" customHeight="1">
      <c r="A82" s="323" t="s">
        <v>5</v>
      </c>
      <c r="B82" s="323"/>
      <c r="C82" s="323"/>
      <c r="D82" s="323"/>
      <c r="E82" s="311"/>
    </row>
    <row r="83" spans="1:6" s="181" customFormat="1" ht="20.25">
      <c r="A83" s="167" t="s">
        <v>8</v>
      </c>
      <c r="B83" s="172" t="s">
        <v>199</v>
      </c>
      <c r="C83" s="178" t="s">
        <v>4</v>
      </c>
      <c r="D83" s="178" t="s">
        <v>0</v>
      </c>
      <c r="E83" s="312"/>
      <c r="F83" s="180"/>
    </row>
    <row r="84" spans="1:6" s="65" customFormat="1" ht="15.75">
      <c r="A84" s="329"/>
      <c r="B84" s="330"/>
      <c r="C84" s="331"/>
      <c r="D84" s="331"/>
      <c r="E84" s="314"/>
    </row>
    <row r="85" spans="1:6" ht="24" customHeight="1">
      <c r="A85" s="332" t="s">
        <v>142</v>
      </c>
      <c r="B85" s="332"/>
      <c r="C85" s="332"/>
      <c r="D85" s="332"/>
    </row>
    <row r="86" spans="1:6" s="66" customFormat="1" ht="195" customHeight="1">
      <c r="A86" s="333" t="s">
        <v>80</v>
      </c>
      <c r="B86" s="333"/>
      <c r="C86" s="333"/>
      <c r="D86" s="333"/>
      <c r="E86" s="309"/>
    </row>
    <row r="87" spans="1:6" ht="39.75" hidden="1" customHeight="1"/>
    <row r="88" spans="1:6" ht="39.75" hidden="1" customHeight="1"/>
    <row r="89" spans="1:6" ht="39.75" hidden="1" customHeight="1"/>
    <row r="90" spans="1:6" ht="39.75" hidden="1" customHeight="1"/>
    <row r="91" spans="1:6" ht="39.75" hidden="1" customHeight="1"/>
    <row r="92" spans="1:6" ht="39.75" hidden="1" customHeight="1"/>
    <row r="93" spans="1:6" ht="39.75" hidden="1" customHeight="1"/>
    <row r="94" spans="1:6" ht="39.75" hidden="1" customHeight="1"/>
    <row r="95" spans="1:6" ht="39.75" hidden="1" customHeight="1"/>
    <row r="96" spans="1:6" ht="39.75" hidden="1" customHeight="1"/>
    <row r="97" ht="39.75" hidden="1" customHeight="1"/>
    <row r="98" ht="39.75" hidden="1" customHeight="1"/>
    <row r="99" ht="39.75" hidden="1" customHeight="1"/>
    <row r="100" ht="39.75" hidden="1" customHeight="1"/>
    <row r="101" ht="39.75" hidden="1" customHeight="1"/>
    <row r="102" ht="39.75" hidden="1" customHeight="1"/>
    <row r="103" ht="39.75" hidden="1" customHeight="1"/>
    <row r="104" ht="39.75" hidden="1" customHeight="1"/>
    <row r="105" ht="39.75" hidden="1" customHeight="1"/>
    <row r="106" ht="39.75" hidden="1" customHeight="1"/>
    <row r="107" ht="39.75" hidden="1" customHeight="1"/>
    <row r="108" ht="39.75" hidden="1" customHeight="1"/>
    <row r="109" ht="39.75" hidden="1" customHeight="1"/>
    <row r="110" ht="39.75" hidden="1" customHeight="1"/>
    <row r="111" ht="39.75" hidden="1" customHeight="1"/>
    <row r="112" ht="39.75" hidden="1" customHeight="1"/>
    <row r="113" ht="39.75" hidden="1" customHeight="1"/>
    <row r="114" ht="39.75" hidden="1" customHeight="1"/>
    <row r="115" ht="39.75" hidden="1" customHeight="1"/>
    <row r="116" ht="39.75" hidden="1" customHeight="1"/>
    <row r="117" ht="39.75" hidden="1" customHeight="1"/>
    <row r="118" ht="39.75" hidden="1" customHeight="1"/>
    <row r="119" ht="39.75" hidden="1" customHeight="1"/>
    <row r="120" ht="39.75" hidden="1" customHeight="1"/>
    <row r="121" ht="39.75" hidden="1" customHeight="1"/>
    <row r="122" ht="39.75" hidden="1" customHeight="1"/>
    <row r="123" ht="39.75" hidden="1" customHeight="1"/>
    <row r="124" ht="39.75" hidden="1" customHeight="1"/>
    <row r="125" ht="39.75" hidden="1" customHeight="1"/>
    <row r="126" ht="39.75" hidden="1" customHeight="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sheetData>
  <mergeCells count="11">
    <mergeCell ref="C3:D3"/>
    <mergeCell ref="B27:B28"/>
    <mergeCell ref="C27:C28"/>
    <mergeCell ref="D27:D28"/>
    <mergeCell ref="A35:D35"/>
    <mergeCell ref="A26:D26"/>
    <mergeCell ref="A85:D85"/>
    <mergeCell ref="A86:D86"/>
    <mergeCell ref="B29:B30"/>
    <mergeCell ref="C29:C30"/>
    <mergeCell ref="D29:D30"/>
  </mergeCells>
  <phoneticPr fontId="0"/>
  <printOptions horizontalCentered="1"/>
  <pageMargins left="0.19685039370078741" right="0.19685039370078741" top="0.11811023622047245" bottom="0.11811023622047245" header="0.31496062992125984" footer="0.31496062992125984"/>
  <pageSetup paperSize="9" scale="39" fitToHeight="0" orientation="landscape" r:id="rId1"/>
  <headerFooter alignWithMargins="0"/>
  <rowBreaks count="2" manualBreakCount="2">
    <brk id="35" max="4" man="1"/>
    <brk id="66" max="4"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11"/>
  <sheetViews>
    <sheetView view="pageBreakPreview" zoomScale="62" zoomScaleNormal="50" zoomScaleSheetLayoutView="62" workbookViewId="0">
      <pane xSplit="1" ySplit="4" topLeftCell="B5" activePane="bottomRight" state="frozen"/>
      <selection sqref="A1:XFD1"/>
      <selection pane="topRight" sqref="A1:XFD1"/>
      <selection pane="bottomLeft" sqref="A1:XFD1"/>
      <selection pane="bottomRight"/>
    </sheetView>
  </sheetViews>
  <sheetFormatPr defaultColWidth="0" defaultRowHeight="31.5" customHeight="1" zeroHeight="1"/>
  <cols>
    <col min="1" max="1" width="51.375" style="44" customWidth="1"/>
    <col min="2" max="2" width="10.875" style="44" bestFit="1" customWidth="1"/>
    <col min="3" max="3" width="10.875" style="44" customWidth="1"/>
    <col min="4" max="4" width="27.625" style="44" customWidth="1"/>
    <col min="5" max="5" width="20.25" style="44" customWidth="1"/>
    <col min="6" max="6" width="19" style="44" customWidth="1"/>
    <col min="7" max="7" width="17" style="44" customWidth="1"/>
    <col min="8" max="8" width="16.375" style="44" customWidth="1"/>
    <col min="9" max="9" width="17" style="44" customWidth="1"/>
    <col min="10" max="10" width="16.5" style="47" bestFit="1" customWidth="1"/>
    <col min="11" max="11" width="16.125" style="47" bestFit="1" customWidth="1"/>
    <col min="12" max="12" width="13.625" style="48" customWidth="1"/>
    <col min="13" max="13" width="1.5" style="44" customWidth="1"/>
    <col min="14" max="16383" width="7.5" style="44" hidden="1"/>
    <col min="16384" max="16384" width="1.375" style="44" hidden="1"/>
  </cols>
  <sheetData>
    <row r="1" spans="1:13" s="335" customFormat="1" ht="40.5" customHeight="1">
      <c r="A1" s="186" t="s">
        <v>229</v>
      </c>
      <c r="B1" s="187"/>
      <c r="C1" s="187"/>
      <c r="D1" s="187"/>
      <c r="E1" s="187"/>
      <c r="F1" s="187"/>
      <c r="G1" s="187"/>
      <c r="H1" s="187"/>
      <c r="I1" s="187"/>
      <c r="J1" s="187"/>
      <c r="K1" s="187"/>
      <c r="L1" s="188"/>
      <c r="M1" s="334"/>
    </row>
    <row r="2" spans="1:13" s="336" customFormat="1" ht="24.75" customHeight="1">
      <c r="A2" s="189"/>
      <c r="B2" s="87"/>
      <c r="C2" s="87"/>
      <c r="D2" s="87"/>
      <c r="E2" s="87"/>
      <c r="F2" s="87"/>
      <c r="G2" s="87"/>
      <c r="H2" s="88">
        <v>0.24</v>
      </c>
      <c r="I2" s="89"/>
      <c r="J2" s="90"/>
      <c r="K2" s="90"/>
      <c r="L2" s="190"/>
      <c r="M2" s="334"/>
    </row>
    <row r="3" spans="1:13" s="338" customFormat="1" ht="32.25" customHeight="1">
      <c r="A3" s="241" t="s">
        <v>66</v>
      </c>
      <c r="B3" s="240" t="s">
        <v>12</v>
      </c>
      <c r="C3" s="240" t="s">
        <v>40</v>
      </c>
      <c r="D3" s="240" t="s">
        <v>68</v>
      </c>
      <c r="E3" s="240" t="s">
        <v>69</v>
      </c>
      <c r="F3" s="242" t="s">
        <v>321</v>
      </c>
      <c r="G3" s="239" t="s">
        <v>322</v>
      </c>
      <c r="H3" s="239" t="s">
        <v>70</v>
      </c>
      <c r="I3" s="239" t="s">
        <v>62</v>
      </c>
      <c r="J3" s="240" t="s">
        <v>71</v>
      </c>
      <c r="K3" s="240"/>
      <c r="L3" s="240"/>
      <c r="M3" s="337"/>
    </row>
    <row r="4" spans="1:13" s="338" customFormat="1" ht="38.25" customHeight="1">
      <c r="A4" s="241"/>
      <c r="B4" s="240"/>
      <c r="C4" s="240"/>
      <c r="D4" s="240"/>
      <c r="E4" s="240"/>
      <c r="F4" s="242"/>
      <c r="G4" s="239"/>
      <c r="H4" s="239"/>
      <c r="I4" s="239"/>
      <c r="J4" s="91" t="s">
        <v>72</v>
      </c>
      <c r="K4" s="91" t="s">
        <v>73</v>
      </c>
      <c r="L4" s="91" t="s">
        <v>74</v>
      </c>
      <c r="M4" s="337"/>
    </row>
    <row r="5" spans="1:13" s="340" customFormat="1" ht="33" customHeight="1">
      <c r="A5" s="96" t="str">
        <f>Εκδόσεις!E3&amp;" "&amp;Εκδόσεις!B4&amp;" "&amp;Εκδόσεις!C4&amp;" "&amp;Εκδόσεις!D4</f>
        <v>X-Cite 1.2lt, 81 hp - MT5</v>
      </c>
      <c r="B5" s="92" t="s">
        <v>160</v>
      </c>
      <c r="C5" s="93" t="str">
        <f>Εκδόσεις!A4</f>
        <v>Βενζίνη</v>
      </c>
      <c r="D5" s="94">
        <v>115</v>
      </c>
      <c r="E5" s="95">
        <f>0.04*1</f>
        <v>0.04</v>
      </c>
      <c r="F5" s="97">
        <f>G5+H5+I5</f>
        <v>17300.199999999997</v>
      </c>
      <c r="G5" s="98">
        <v>13515</v>
      </c>
      <c r="H5" s="99">
        <f>G5*$H$2</f>
        <v>3243.6</v>
      </c>
      <c r="I5" s="97">
        <f>G5*E5+1</f>
        <v>541.6</v>
      </c>
      <c r="J5" s="100">
        <v>1199</v>
      </c>
      <c r="K5" s="101">
        <f>G5*1.24</f>
        <v>16758.599999999999</v>
      </c>
      <c r="L5" s="101">
        <f>G5*1.24</f>
        <v>16758.599999999999</v>
      </c>
      <c r="M5" s="339"/>
    </row>
    <row r="6" spans="1:13" s="340" customFormat="1" ht="33" customHeight="1">
      <c r="A6" s="96" t="str">
        <f>Εκδόσεις!E3&amp;" "&amp;Εκδόσεις!B8&amp;" "&amp;Εκδόσεις!C5&amp;" "&amp;Εκδόσεις!D8</f>
        <v>X-Cite 1.6lt CDTI, 99hp Start &amp; Stop MT5</v>
      </c>
      <c r="B6" s="92" t="s">
        <v>161</v>
      </c>
      <c r="C6" s="93" t="str">
        <f>Εκδόσεις!A8</f>
        <v>Πετρέλαιο</v>
      </c>
      <c r="D6" s="94">
        <v>93</v>
      </c>
      <c r="E6" s="95">
        <f>0.08*0.95</f>
        <v>7.5999999999999998E-2</v>
      </c>
      <c r="F6" s="97">
        <f>G6+H6+I6</f>
        <v>19899.552</v>
      </c>
      <c r="G6" s="98">
        <v>15122</v>
      </c>
      <c r="H6" s="99">
        <f>G6*$H$2</f>
        <v>3629.2799999999997</v>
      </c>
      <c r="I6" s="97">
        <f>G6*E6-1</f>
        <v>1148.2719999999999</v>
      </c>
      <c r="J6" s="100">
        <v>1560</v>
      </c>
      <c r="K6" s="101">
        <f>G6*1.24</f>
        <v>18751.28</v>
      </c>
      <c r="L6" s="101">
        <f>G6*1.24</f>
        <v>18751.28</v>
      </c>
      <c r="M6" s="339"/>
    </row>
    <row r="7" spans="1:13" s="340" customFormat="1" ht="33" customHeight="1">
      <c r="A7" s="96" t="str">
        <f>Εκδόσεις!F3&amp;" "&amp;Εκδόσεις!B5&amp;" "&amp;Εκδόσεις!C5&amp;" "&amp;Εκδόσεις!D5</f>
        <v>X-Clusive 1.2lt Turbo, 110 hp Start &amp; Stop MT5</v>
      </c>
      <c r="B7" s="92" t="s">
        <v>162</v>
      </c>
      <c r="C7" s="93" t="str">
        <f>Εκδόσεις!$A$4</f>
        <v>Βενζίνη</v>
      </c>
      <c r="D7" s="94">
        <v>109</v>
      </c>
      <c r="E7" s="95">
        <f>0.08*1</f>
        <v>0.08</v>
      </c>
      <c r="F7" s="97">
        <f>G7+H7+I7</f>
        <v>20600.240000000002</v>
      </c>
      <c r="G7" s="98">
        <v>15607</v>
      </c>
      <c r="H7" s="99">
        <f t="shared" ref="H7:H9" si="0">G7*$H$2</f>
        <v>3745.68</v>
      </c>
      <c r="I7" s="97">
        <f>G7*E7-1</f>
        <v>1247.56</v>
      </c>
      <c r="J7" s="102">
        <v>1199</v>
      </c>
      <c r="K7" s="101">
        <f t="shared" ref="K7:K9" si="1">G7*1.24</f>
        <v>19352.68</v>
      </c>
      <c r="L7" s="101">
        <f t="shared" ref="L7:L9" si="2">G7*1.24</f>
        <v>19352.68</v>
      </c>
      <c r="M7" s="341"/>
    </row>
    <row r="8" spans="1:13" s="340" customFormat="1" ht="33" customHeight="1">
      <c r="A8" s="96" t="str">
        <f>Εκδόσεις!F3&amp;" "&amp;Εκδόσεις!B5&amp;" "&amp;Εκδόσεις!C8&amp;" "&amp;Εκδόσεις!D6</f>
        <v xml:space="preserve">X-Clusive 1.2lt Turbo, 110 hp Start &amp; Stop AT6 </v>
      </c>
      <c r="B8" s="92" t="s">
        <v>163</v>
      </c>
      <c r="C8" s="93" t="str">
        <f>Εκδόσεις!$A$4</f>
        <v>Βενζίνη</v>
      </c>
      <c r="D8" s="94">
        <v>121</v>
      </c>
      <c r="E8" s="95">
        <f>0.08*1.1</f>
        <v>8.8000000000000009E-2</v>
      </c>
      <c r="F8" s="97">
        <f>G8+H8+I8</f>
        <v>21800.12</v>
      </c>
      <c r="G8" s="98">
        <f>16415</f>
        <v>16415</v>
      </c>
      <c r="H8" s="99">
        <f t="shared" si="0"/>
        <v>3939.6</v>
      </c>
      <c r="I8" s="97">
        <f>G8*E8+1</f>
        <v>1445.5200000000002</v>
      </c>
      <c r="J8" s="102">
        <v>1199</v>
      </c>
      <c r="K8" s="101">
        <f t="shared" si="1"/>
        <v>20354.599999999999</v>
      </c>
      <c r="L8" s="101">
        <f t="shared" si="2"/>
        <v>20354.599999999999</v>
      </c>
      <c r="M8" s="341"/>
    </row>
    <row r="9" spans="1:13" s="340" customFormat="1" ht="33" customHeight="1">
      <c r="A9" s="96" t="str">
        <f>Εκδόσεις!F3&amp;" "&amp;Εκδόσεις!B8&amp;" "&amp;Εκδόσεις!C8&amp;" "&amp;Εκδόσεις!D8</f>
        <v>X-Clusive 1.6lt CDTI, 99hp Start &amp; Stop MT5</v>
      </c>
      <c r="B9" s="92" t="s">
        <v>164</v>
      </c>
      <c r="C9" s="93" t="str">
        <f>Εκδόσεις!$A$8</f>
        <v>Πετρέλαιο</v>
      </c>
      <c r="D9" s="94">
        <v>93</v>
      </c>
      <c r="E9" s="95">
        <f>0.08*0.95</f>
        <v>7.5999999999999998E-2</v>
      </c>
      <c r="F9" s="97">
        <f t="shared" ref="F9" si="3">G9+H9+I9</f>
        <v>21799.539999999997</v>
      </c>
      <c r="G9" s="98">
        <v>16565</v>
      </c>
      <c r="H9" s="99">
        <f t="shared" si="0"/>
        <v>3975.6</v>
      </c>
      <c r="I9" s="97">
        <f>G9*E9</f>
        <v>1258.94</v>
      </c>
      <c r="J9" s="102">
        <v>1560</v>
      </c>
      <c r="K9" s="101">
        <f t="shared" si="1"/>
        <v>20540.599999999999</v>
      </c>
      <c r="L9" s="101">
        <f t="shared" si="2"/>
        <v>20540.599999999999</v>
      </c>
      <c r="M9" s="341"/>
    </row>
    <row r="10" spans="1:13" s="342" customFormat="1" ht="15.75">
      <c r="A10" s="191"/>
      <c r="B10" s="192"/>
      <c r="C10" s="192"/>
      <c r="D10" s="192"/>
      <c r="E10" s="192"/>
      <c r="F10" s="192"/>
      <c r="G10" s="192"/>
      <c r="H10" s="192"/>
      <c r="I10" s="192"/>
      <c r="J10" s="192"/>
      <c r="K10" s="192"/>
      <c r="L10" s="193"/>
      <c r="M10" s="191"/>
    </row>
    <row r="11" spans="1:13" s="342" customFormat="1" ht="177" customHeight="1">
      <c r="A11" s="232" t="s">
        <v>80</v>
      </c>
      <c r="B11" s="233"/>
      <c r="C11" s="233"/>
      <c r="D11" s="233"/>
      <c r="E11" s="233"/>
      <c r="F11" s="233"/>
      <c r="G11" s="233"/>
      <c r="H11" s="233"/>
      <c r="I11" s="233"/>
      <c r="J11" s="233"/>
      <c r="K11" s="233"/>
      <c r="L11" s="234"/>
      <c r="M11" s="191"/>
    </row>
  </sheetData>
  <mergeCells count="11">
    <mergeCell ref="A11:L11"/>
    <mergeCell ref="I3:I4"/>
    <mergeCell ref="J3:L3"/>
    <mergeCell ref="A3:A4"/>
    <mergeCell ref="B3:B4"/>
    <mergeCell ref="C3:C4"/>
    <mergeCell ref="D3:D4"/>
    <mergeCell ref="E3:E4"/>
    <mergeCell ref="F3:F4"/>
    <mergeCell ref="G3:G4"/>
    <mergeCell ref="H3:H4"/>
  </mergeCells>
  <printOptions horizontalCentered="1"/>
  <pageMargins left="0.19685039370078741" right="0.15748031496062992" top="0.27559055118110237" bottom="0.15748031496062992" header="0.43307086614173229" footer="0.19685039370078741"/>
  <pageSetup paperSize="9"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9"/>
  <sheetViews>
    <sheetView topLeftCell="A2" zoomScale="69" zoomScaleNormal="69" workbookViewId="0">
      <selection activeCell="F2" sqref="F1:XFD1048576"/>
    </sheetView>
  </sheetViews>
  <sheetFormatPr defaultColWidth="0" defaultRowHeight="12.75" zeroHeight="1"/>
  <cols>
    <col min="1" max="1" width="76.125" customWidth="1"/>
    <col min="2" max="2" width="13.375" customWidth="1"/>
    <col min="3" max="3" width="31.625" customWidth="1"/>
    <col min="4" max="4" width="34.125" customWidth="1"/>
    <col min="5" max="5" width="0.5" customWidth="1"/>
    <col min="6" max="6" width="11.125" hidden="1"/>
    <col min="7" max="16383" width="9" hidden="1"/>
    <col min="16384" max="16384" width="0.125" hidden="1" customWidth="1"/>
  </cols>
  <sheetData>
    <row r="1" spans="1:5" hidden="1"/>
    <row r="2" spans="1:5" s="103" customFormat="1" ht="42" customHeight="1">
      <c r="A2" s="195" t="s">
        <v>231</v>
      </c>
      <c r="B2" s="196"/>
      <c r="C2" s="197"/>
      <c r="D2" s="198"/>
    </row>
    <row r="3" spans="1:5" ht="15.75">
      <c r="A3" s="199"/>
      <c r="B3" s="45"/>
      <c r="C3" s="46"/>
      <c r="D3" s="200"/>
    </row>
    <row r="4" spans="1:5" s="103" customFormat="1" ht="36.75" customHeight="1">
      <c r="A4" s="201" t="s">
        <v>7</v>
      </c>
      <c r="B4" s="106" t="s">
        <v>12</v>
      </c>
      <c r="C4" s="107" t="s">
        <v>75</v>
      </c>
      <c r="D4" s="202" t="s">
        <v>76</v>
      </c>
    </row>
    <row r="5" spans="1:5" s="111" customFormat="1" ht="94.5">
      <c r="A5" s="108" t="str">
        <f>Εξοπλισμός!A9</f>
        <v xml:space="preserve">Ταπετσαρία ύφασμα/Morrocana "Florey", Jet Black, που περιλαμβάνει:
SRY - Εργονομικό κάθισμα οδηγού &amp; συνοδηγού AGR, με:   
Ρύθμιση καθισμάτος οδηγού/συνοδηγού 8/8 κατευθύνσεων (A53/AH4)
Προέκταση μαξιλαριού βάσης καθίσματος οδηγού/συνοδηγού 2/2 θέσεων (AHC/AHF) 
Ηλεκτρική οσφυΐκή υποστήριξη καθίσματος οδηγού/συνοδηγού 4/4 θέσεων (AVK/AVU)
Θήκες στις πλάτες των εμπρός καθισμάτων (EBI) </v>
      </c>
      <c r="B5" s="109" t="str">
        <f>Εξοπλισμός!B9</f>
        <v>TAR8</v>
      </c>
      <c r="C5" s="278">
        <v>700</v>
      </c>
      <c r="D5" s="110">
        <f>C5/1.32</f>
        <v>530.30303030303025</v>
      </c>
      <c r="E5" s="194"/>
    </row>
    <row r="6" spans="1:5" s="280" customFormat="1" ht="15.75">
      <c r="A6" s="203" t="str">
        <f>Εξοπλισμός!A10</f>
        <v>Εξωτερική εμφάνιση</v>
      </c>
      <c r="B6" s="104"/>
      <c r="C6" s="105"/>
      <c r="D6" s="279"/>
    </row>
    <row r="7" spans="1:5" s="111" customFormat="1" ht="15.75">
      <c r="A7" s="112" t="str">
        <f>Εξοπλισμός!A12</f>
        <v>Φιμέ πίσω &amp; πλαϊνά κρύσταλλα</v>
      </c>
      <c r="B7" s="109" t="str">
        <f>Εξοπλισμός!B12</f>
        <v>AKo</v>
      </c>
      <c r="C7" s="278">
        <v>250</v>
      </c>
      <c r="D7" s="110">
        <f>C7/1.32</f>
        <v>189.39393939393938</v>
      </c>
      <c r="E7" s="194"/>
    </row>
    <row r="8" spans="1:5" s="280" customFormat="1" ht="15.75">
      <c r="A8" s="203" t="str">
        <f>Εξοπλισμός!A16</f>
        <v>Ζάντες &amp; Ελαστικά</v>
      </c>
      <c r="B8" s="104"/>
      <c r="C8" s="105"/>
      <c r="D8" s="279"/>
    </row>
    <row r="9" spans="1:5" s="111" customFormat="1" ht="31.5">
      <c r="A9" s="108" t="str">
        <f>Εξοπλισμός!A21</f>
        <v>Ζάντες αλουμινίου 17", πολλαπλών ακτίνων, σε Technical Grey (RS7)
ελαστικά 215/50 R17 91H (Q2X)</v>
      </c>
      <c r="B9" s="109" t="str">
        <f>Εξοπλισμός!B21</f>
        <v>CWAH</v>
      </c>
      <c r="C9" s="278">
        <f>1000-800</f>
        <v>200</v>
      </c>
      <c r="D9" s="110">
        <f>C9/1.32</f>
        <v>151.5151515151515</v>
      </c>
      <c r="E9" s="194"/>
    </row>
    <row r="10" spans="1:5" s="111" customFormat="1" ht="31.5">
      <c r="A10" s="108" t="str">
        <f>Εξοπλισμός!A22</f>
        <v>Ζάντες αλουμινίου 17", πολλαπλών ακτίνων, σε Titan Gloss (RS7 &amp; 14R)
ελαστικά 215/50 R17 91H (Q2X)</v>
      </c>
      <c r="B10" s="109" t="str">
        <f>Εξοπλισμός!B22</f>
        <v>CWAI</v>
      </c>
      <c r="C10" s="278">
        <f>1000-800</f>
        <v>200</v>
      </c>
      <c r="D10" s="110">
        <f>C10/1.32</f>
        <v>151.5151515151515</v>
      </c>
      <c r="E10" s="194"/>
    </row>
    <row r="11" spans="1:5" s="111" customFormat="1" ht="31.5">
      <c r="A11" s="108" t="s">
        <v>311</v>
      </c>
      <c r="B11" s="109" t="str">
        <f>Εξοπλισμός!B23</f>
        <v>CWAG</v>
      </c>
      <c r="C11" s="278">
        <f>900-600</f>
        <v>300</v>
      </c>
      <c r="D11" s="110">
        <f>C11/1.32</f>
        <v>227.27272727272725</v>
      </c>
      <c r="E11" s="194"/>
    </row>
    <row r="12" spans="1:5" s="111" customFormat="1" ht="31.5">
      <c r="A12" s="108" t="s">
        <v>312</v>
      </c>
      <c r="B12" s="109" t="str">
        <f>Εξοπλισμός!B23</f>
        <v>CWAG</v>
      </c>
      <c r="C12" s="278">
        <f>900-800</f>
        <v>100</v>
      </c>
      <c r="D12" s="110">
        <f>C12/1.32</f>
        <v>75.757575757575751</v>
      </c>
      <c r="E12" s="194"/>
    </row>
    <row r="13" spans="1:5" s="111" customFormat="1" ht="15.75">
      <c r="A13" s="112" t="str">
        <f>Εξοπλισμός!A25</f>
        <v xml:space="preserve">Ρεζέρβα εξοικονόμησης χώρου 16", ατσάλινη </v>
      </c>
      <c r="B13" s="109" t="str">
        <f>Εξοπλισμός!B25</f>
        <v>RV0</v>
      </c>
      <c r="C13" s="278">
        <v>70</v>
      </c>
      <c r="D13" s="110">
        <f>C13/1.32</f>
        <v>53.030303030303031</v>
      </c>
      <c r="E13" s="194"/>
    </row>
    <row r="14" spans="1:5" s="280" customFormat="1" ht="15.75">
      <c r="A14" s="203" t="s">
        <v>253</v>
      </c>
      <c r="B14" s="104"/>
      <c r="C14" s="105"/>
      <c r="D14" s="279"/>
    </row>
    <row r="15" spans="1:5" s="111" customFormat="1" ht="15.75">
      <c r="A15" s="112" t="str">
        <f>Εξοπλισμός!A29</f>
        <v>Navi 5.0 IntelliLink, BT1, Radio, με έγχρωμη οθόνη αφής 8"</v>
      </c>
      <c r="B15" s="109" t="str">
        <f>Εξοπλισμός!B29</f>
        <v>IO6</v>
      </c>
      <c r="C15" s="278">
        <v>800</v>
      </c>
      <c r="D15" s="110">
        <f>C15/1.32</f>
        <v>606.06060606060601</v>
      </c>
      <c r="E15" s="194"/>
    </row>
    <row r="16" spans="1:5" s="111" customFormat="1" ht="15.75">
      <c r="A16" s="112" t="str">
        <f>Εξοπλισμός!A31</f>
        <v xml:space="preserve">Ασύρματη επαγωγική φόρτιση κινητού
Στην έκδοση X-Cite μόνο με ZM9 </v>
      </c>
      <c r="B16" s="109" t="str">
        <f>Εξοπλισμός!B31</f>
        <v>K4C</v>
      </c>
      <c r="C16" s="278">
        <v>150</v>
      </c>
      <c r="D16" s="110">
        <f>C16/1.32</f>
        <v>113.63636363636363</v>
      </c>
      <c r="E16" s="194"/>
    </row>
    <row r="17" spans="1:5" s="111" customFormat="1" ht="15.75">
      <c r="A17" s="112" t="str">
        <f>Εξοπλισμός!A32</f>
        <v xml:space="preserve">Premium σύστημα ήχου, 7 ηχείων
Όχι με RV0. </v>
      </c>
      <c r="B17" s="109" t="str">
        <f>Εξοπλισμός!B32</f>
        <v>UQG</v>
      </c>
      <c r="C17" s="278">
        <v>400</v>
      </c>
      <c r="D17" s="110">
        <f>C17/1.32</f>
        <v>303.030303030303</v>
      </c>
      <c r="E17" s="194"/>
    </row>
    <row r="18" spans="1:5" s="111" customFormat="1" ht="15.75">
      <c r="A18" s="112" t="str">
        <f>Εξοπλισμός!A33</f>
        <v>CD Player, MP3
Στην έκδοση X-Cite μόνο με ZM9 &amp; IO6. Στην έκδοση X-Clusive όχι με BA9</v>
      </c>
      <c r="B18" s="109" t="str">
        <f>Εξοπλισμός!B33</f>
        <v>TG5</v>
      </c>
      <c r="C18" s="278">
        <v>150</v>
      </c>
      <c r="D18" s="110">
        <f>C18/1.32</f>
        <v>113.63636363636363</v>
      </c>
      <c r="E18" s="194"/>
    </row>
    <row r="19" spans="1:5" s="280" customFormat="1" ht="15.75">
      <c r="A19" s="203" t="str">
        <f>Εξοπλισμός!A36</f>
        <v>Χρώματα Αμαξώματος &amp; Οροφών</v>
      </c>
      <c r="B19" s="104"/>
      <c r="C19" s="105"/>
      <c r="D19" s="279"/>
    </row>
    <row r="20" spans="1:5" s="111" customFormat="1" ht="15.75">
      <c r="A20" s="112" t="str">
        <f>Εξοπλισμός!A38</f>
        <v>Λευκό χρώμα (Summit White ) &amp; Brilliant Χρώμα (Absolute Red)</v>
      </c>
      <c r="B20" s="109" t="str">
        <f>Εξοπλισμός!B38</f>
        <v>GAZ/GG7</v>
      </c>
      <c r="C20" s="278">
        <v>150</v>
      </c>
      <c r="D20" s="110">
        <f>C20/1.32</f>
        <v>113.63636363636363</v>
      </c>
      <c r="E20" s="194"/>
    </row>
    <row r="21" spans="1:5" s="111" customFormat="1" ht="15.75">
      <c r="A21" s="112" t="str">
        <f>Εξοπλισμός!A39</f>
        <v xml:space="preserve">Μεταλλικά / Mica χρώματα (GAN, GB9, GDS, GK3, GF6, GL6) </v>
      </c>
      <c r="B21" s="109" t="str">
        <f>Εξοπλισμός!B39</f>
        <v>9M2</v>
      </c>
      <c r="C21" s="278">
        <v>500</v>
      </c>
      <c r="D21" s="110">
        <f t="shared" ref="D21" si="0">C21/1.32</f>
        <v>378.78787878787875</v>
      </c>
      <c r="E21" s="194"/>
    </row>
    <row r="22" spans="1:5" s="280" customFormat="1" ht="15.75">
      <c r="A22" s="203" t="str">
        <f>Εξοπλισμός!A44</f>
        <v>Ασφάλεια</v>
      </c>
      <c r="B22" s="104"/>
      <c r="C22" s="105"/>
      <c r="D22" s="279"/>
    </row>
    <row r="23" spans="1:5" s="111" customFormat="1" ht="15.75">
      <c r="A23" s="112" t="str">
        <f>Εξοπλισμός!A46</f>
        <v>Σύστημα εισόδου χωρίς κλειδί Open &amp; Start (PEPS). Στην έκδοση X-Cite μόνο με ZM9</v>
      </c>
      <c r="B23" s="109" t="str">
        <f>Εξοπλισμός!B46</f>
        <v>ATH</v>
      </c>
      <c r="C23" s="278">
        <v>450</v>
      </c>
      <c r="D23" s="110">
        <f t="shared" ref="D23:D28" si="1">C23/1.32</f>
        <v>340.90909090909088</v>
      </c>
      <c r="E23" s="194"/>
    </row>
    <row r="24" spans="1:5" s="111" customFormat="1" ht="78.75">
      <c r="A24" s="108" t="str">
        <f>Εξοπλισμός!A48</f>
        <v>Park &amp; Go Pack II, με:
- Ηλεκτρικά αναδιπλούμενους εξωτερικούς καθρέπτες (DXL)
- Προειδοποίηση τυφλού σημείου (UDQ)
- Προηγμένο σύστημα παρκαρίσματος (UFQ)
- Κάμερα οπισθοπορείας (UVC)</v>
      </c>
      <c r="B24" s="109" t="str">
        <f>Εξοπλισμός!B48</f>
        <v>2F7</v>
      </c>
      <c r="C24" s="278">
        <v>700</v>
      </c>
      <c r="D24" s="110">
        <f t="shared" si="1"/>
        <v>530.30303030303025</v>
      </c>
      <c r="E24" s="194"/>
    </row>
    <row r="25" spans="1:5" s="111" customFormat="1" ht="15.75">
      <c r="A25" s="112" t="str">
        <f>Εξοπλισμός!A53</f>
        <v>Lighting Pack, με:
- Προβολείς Πλήρους Λειτουργίας LED (T4L) 
- Πίσω φώτα LED (UGE)
- Αυτόματη λειτουργία μεγάλης σκάλας προβολέων (TQ5)
- Αυτόματη ρύθμιση δέσμης προβολέων (TR7)</v>
      </c>
      <c r="B25" s="109" t="str">
        <f>Εξοπλισμός!B53</f>
        <v>CWJ</v>
      </c>
      <c r="C25" s="278">
        <v>900</v>
      </c>
      <c r="D25" s="110">
        <f t="shared" si="1"/>
        <v>681.81818181818176</v>
      </c>
      <c r="E25" s="194"/>
    </row>
    <row r="26" spans="1:5" s="111" customFormat="1" ht="15.75">
      <c r="A26" s="112" t="str">
        <f>Εξοπλισμός!A54</f>
        <v xml:space="preserve">Αισθητήρες παρκαρίσματος εμπρός &amp; πίσω (Park Pilot) </v>
      </c>
      <c r="B26" s="109" t="str">
        <f>Εξοπλισμός!B54</f>
        <v>UD5</v>
      </c>
      <c r="C26" s="278">
        <v>400</v>
      </c>
      <c r="D26" s="110">
        <f t="shared" si="1"/>
        <v>303.030303030303</v>
      </c>
      <c r="E26" s="194"/>
    </row>
    <row r="27" spans="1:5" s="111" customFormat="1" ht="15.75">
      <c r="A27" s="112" t="str">
        <f>Εξοπλισμός!A56</f>
        <v>Head-up display</v>
      </c>
      <c r="B27" s="109" t="str">
        <f>Εξοπλισμός!B56</f>
        <v>UV6</v>
      </c>
      <c r="C27" s="278">
        <v>450</v>
      </c>
      <c r="D27" s="110">
        <f t="shared" si="1"/>
        <v>340.90909090909088</v>
      </c>
      <c r="E27" s="194"/>
    </row>
    <row r="28" spans="1:5" s="111" customFormat="1" ht="15.75">
      <c r="A28" s="112" t="str">
        <f>Εξοπλισμός!A65</f>
        <v xml:space="preserve">Σύστημα συναγερμού </v>
      </c>
      <c r="B28" s="109" t="str">
        <f>Εξοπλισμός!B65</f>
        <v>UTJ</v>
      </c>
      <c r="C28" s="278">
        <v>350</v>
      </c>
      <c r="D28" s="110">
        <f t="shared" si="1"/>
        <v>265.15151515151513</v>
      </c>
      <c r="E28" s="194"/>
    </row>
    <row r="29" spans="1:5" s="280" customFormat="1" ht="15.75">
      <c r="A29" s="203" t="str">
        <f>Εξοπλισμός!A67</f>
        <v>Άνεση</v>
      </c>
      <c r="B29" s="104"/>
      <c r="C29" s="105"/>
      <c r="D29" s="279"/>
    </row>
    <row r="30" spans="1:5" s="111" customFormat="1" ht="63">
      <c r="A30" s="108" t="str">
        <f>Εξοπλισμός!A70</f>
        <v>Πακέτο άνεσης καθίσματος οδηγού/συνοδηγού, με: 
Κάθισμα οδηγού/συνοδηγού με ρύθμιση 8/8 κατευθύνσεων (AH4/A53)
Οσφυϊκή υποστήριξη καθίσματος οδηγού/συνοδηγού 4/4 θέσεων (AVK/AVU)
Όχι με TAR8</v>
      </c>
      <c r="B30" s="109" t="str">
        <f>Εξοπλισμός!B70</f>
        <v>J31</v>
      </c>
      <c r="C30" s="278">
        <v>500</v>
      </c>
      <c r="D30" s="110">
        <f>C30/1.32</f>
        <v>378.78787878787875</v>
      </c>
      <c r="E30" s="194"/>
    </row>
    <row r="31" spans="1:5" s="111" customFormat="1" ht="63">
      <c r="A31" s="108" t="str">
        <f>Εξοπλισμός!A79</f>
        <v>Comfort Pack, που περιλαμβάνει:   
Υποβραχιόνιο οδηγού (D05)
Κονσόλα με 2 ποτηροθήκες και αποθηκευτικό χώρο (D07)
Πρίζα 12V στα πίσω καθίσματα (KC7)</v>
      </c>
      <c r="B31" s="109" t="str">
        <f>Εξοπλισμός!B79</f>
        <v>ZM9</v>
      </c>
      <c r="C31" s="278">
        <v>200</v>
      </c>
      <c r="D31" s="110">
        <f>C31/1.32</f>
        <v>151.5151515151515</v>
      </c>
      <c r="E31" s="194"/>
    </row>
    <row r="32" spans="1:5" s="111" customFormat="1" ht="47.25">
      <c r="A32" s="108" t="str">
        <f>Εξοπλισμός!A80</f>
        <v>Versatility Pack, που περιλαμβάνει:   
Διαιρούμενο, αναδιπλούμενο &amp; συρόμενο 40:60 πίσω κάθισμα, με υποβραχιόνιο (A63)
FlexFloor® χώρου αποσκευών (DT3)</v>
      </c>
      <c r="B32" s="109" t="str">
        <f>Εξοπλισμός!B80</f>
        <v>B59</v>
      </c>
      <c r="C32" s="278">
        <v>400</v>
      </c>
      <c r="D32" s="110">
        <f>C32/1.32</f>
        <v>303.030303030303</v>
      </c>
      <c r="E32" s="194"/>
    </row>
    <row r="33" spans="1:10" s="111" customFormat="1" ht="31.5">
      <c r="A33" s="108" t="str">
        <f>Εξοπλισμός!A81</f>
        <v>Γυάλινη ηλεκτρική ηλιοροφή, με: Χρωμιωμένες ράγες οροφής (V2P)
Όχι με κινητήρα 1.2, 81hp</v>
      </c>
      <c r="B33" s="109" t="str">
        <f>Εξοπλισμός!B81</f>
        <v>CFD</v>
      </c>
      <c r="C33" s="278">
        <v>900</v>
      </c>
      <c r="D33" s="110">
        <f>C33/1.32</f>
        <v>681.81818181818176</v>
      </c>
      <c r="E33" s="194"/>
    </row>
    <row r="34" spans="1:10" ht="216.75" customHeight="1">
      <c r="A34" s="232" t="s">
        <v>80</v>
      </c>
      <c r="B34" s="233"/>
      <c r="C34" s="233"/>
      <c r="D34" s="234"/>
      <c r="E34" s="49"/>
      <c r="F34" s="49"/>
      <c r="G34" s="49"/>
      <c r="H34" s="49"/>
      <c r="I34" s="49"/>
      <c r="J34" s="49"/>
    </row>
    <row r="35" spans="1:10" hidden="1"/>
    <row r="36" spans="1:10" hidden="1"/>
    <row r="37" spans="1:10" hidden="1"/>
    <row r="38" spans="1:10" hidden="1"/>
    <row r="39" spans="1:10" hidden="1"/>
    <row r="40" spans="1:10" hidden="1"/>
    <row r="41" spans="1:10" hidden="1"/>
    <row r="42" spans="1:10" hidden="1"/>
    <row r="43" spans="1:10" hidden="1"/>
    <row r="44" spans="1:10" hidden="1"/>
    <row r="45" spans="1:10" hidden="1"/>
    <row r="46" spans="1:10" hidden="1"/>
    <row r="47" spans="1:10" hidden="1"/>
    <row r="48" spans="1:10" hidden="1"/>
    <row r="49" hidden="1"/>
  </sheetData>
  <mergeCells count="1">
    <mergeCell ref="A34:D34"/>
  </mergeCells>
  <printOptions verticalCentered="1"/>
  <pageMargins left="0" right="0" top="0" bottom="0"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showGridLines="0" view="pageBreakPreview" zoomScale="82" zoomScaleNormal="91" zoomScaleSheetLayoutView="82" workbookViewId="0">
      <selection activeCell="F1" sqref="F1"/>
    </sheetView>
  </sheetViews>
  <sheetFormatPr defaultColWidth="0" defaultRowHeight="0" customHeight="1" zeroHeight="1"/>
  <cols>
    <col min="1" max="1" width="28.25" style="20" customWidth="1"/>
    <col min="2" max="2" width="9.375" style="21" bestFit="1" customWidth="1"/>
    <col min="3" max="3" width="33.625" style="21" customWidth="1"/>
    <col min="4" max="4" width="21.125" style="22" customWidth="1"/>
    <col min="5" max="5" width="28.875" style="22" customWidth="1"/>
    <col min="6" max="6" width="0.75" style="22" customWidth="1"/>
    <col min="7" max="9" width="7.875" style="19" hidden="1"/>
    <col min="10" max="10" width="7.875" style="23" hidden="1"/>
    <col min="11" max="14" width="7.875" style="22" hidden="1"/>
    <col min="15" max="16384" width="9.375" style="22" hidden="1"/>
  </cols>
  <sheetData>
    <row r="1" spans="1:8" s="8" customFormat="1" ht="39.75" customHeight="1">
      <c r="A1" s="246" t="s">
        <v>232</v>
      </c>
      <c r="B1" s="247"/>
      <c r="C1" s="247"/>
      <c r="D1" s="247"/>
      <c r="E1" s="248"/>
      <c r="F1" s="289"/>
    </row>
    <row r="2" spans="1:8" s="8" customFormat="1" ht="21" customHeight="1">
      <c r="A2" s="204"/>
      <c r="B2" s="143"/>
      <c r="C2" s="143"/>
      <c r="D2" s="9"/>
      <c r="E2" s="205"/>
      <c r="F2" s="289"/>
    </row>
    <row r="3" spans="1:8" s="34" customFormat="1" ht="18.75">
      <c r="A3" s="252" t="s">
        <v>17</v>
      </c>
      <c r="B3" s="252"/>
      <c r="C3" s="144" t="str">
        <f>Εκδόσεις!E3</f>
        <v>X-Cite</v>
      </c>
      <c r="D3" s="249" t="str">
        <f>Εκδόσεις!F3</f>
        <v>X-Clusive</v>
      </c>
      <c r="E3" s="249"/>
      <c r="F3" s="290"/>
      <c r="G3" s="33"/>
    </row>
    <row r="4" spans="1:8" s="36" customFormat="1" ht="32.25" customHeight="1">
      <c r="A4" s="251" t="s">
        <v>18</v>
      </c>
      <c r="B4" s="251"/>
      <c r="C4" s="145" t="s">
        <v>54</v>
      </c>
      <c r="D4" s="250" t="s">
        <v>56</v>
      </c>
      <c r="E4" s="250"/>
      <c r="F4" s="291"/>
      <c r="G4" s="35"/>
    </row>
    <row r="5" spans="1:8" s="36" customFormat="1" ht="18.75">
      <c r="A5" s="251"/>
      <c r="B5" s="251"/>
      <c r="C5" s="149" t="s">
        <v>233</v>
      </c>
      <c r="D5" s="152" t="s">
        <v>239</v>
      </c>
      <c r="E5" s="152" t="s">
        <v>303</v>
      </c>
      <c r="F5" s="291"/>
      <c r="G5" s="35"/>
    </row>
    <row r="6" spans="1:8" s="36" customFormat="1" ht="18.75">
      <c r="A6" s="251"/>
      <c r="B6" s="251"/>
      <c r="C6" s="150" t="s">
        <v>57</v>
      </c>
      <c r="D6" s="153" t="s">
        <v>53</v>
      </c>
      <c r="E6" s="150" t="s">
        <v>53</v>
      </c>
      <c r="F6" s="291"/>
      <c r="G6" s="35"/>
    </row>
    <row r="7" spans="1:8" s="36" customFormat="1" ht="18.75">
      <c r="A7" s="251"/>
      <c r="B7" s="251"/>
      <c r="C7" s="151" t="s">
        <v>55</v>
      </c>
      <c r="D7" s="151" t="s">
        <v>55</v>
      </c>
      <c r="E7" s="151" t="s">
        <v>55</v>
      </c>
      <c r="F7" s="291"/>
      <c r="G7" s="35"/>
    </row>
    <row r="8" spans="1:8" s="36" customFormat="1" ht="18.75">
      <c r="A8" s="146" t="s">
        <v>19</v>
      </c>
      <c r="B8" s="145" t="s">
        <v>12</v>
      </c>
      <c r="C8" s="147" t="s">
        <v>234</v>
      </c>
      <c r="D8" s="147" t="s">
        <v>196</v>
      </c>
      <c r="E8" s="147" t="s">
        <v>197</v>
      </c>
      <c r="F8" s="292"/>
      <c r="G8" s="37"/>
    </row>
    <row r="9" spans="1:8" s="39" customFormat="1" ht="18.75">
      <c r="A9" s="148" t="s">
        <v>27</v>
      </c>
      <c r="B9" s="148"/>
      <c r="C9" s="148"/>
      <c r="D9" s="148"/>
      <c r="E9" s="148"/>
      <c r="F9" s="293"/>
      <c r="G9" s="38"/>
      <c r="H9" s="38"/>
    </row>
    <row r="10" spans="1:8" s="41" customFormat="1" ht="15.75">
      <c r="A10" s="113" t="s">
        <v>59</v>
      </c>
      <c r="B10" s="114" t="s">
        <v>22</v>
      </c>
      <c r="C10" s="115" t="s">
        <v>21</v>
      </c>
      <c r="D10" s="115" t="s">
        <v>21</v>
      </c>
      <c r="E10" s="115" t="s">
        <v>21</v>
      </c>
      <c r="F10" s="294"/>
      <c r="G10" s="40"/>
    </row>
    <row r="11" spans="1:8" s="39" customFormat="1" ht="18.75">
      <c r="A11" s="148" t="s">
        <v>58</v>
      </c>
      <c r="B11" s="148"/>
      <c r="C11" s="148"/>
      <c r="D11" s="148"/>
      <c r="E11" s="148"/>
      <c r="F11" s="293"/>
      <c r="G11" s="38"/>
      <c r="H11" s="38"/>
    </row>
    <row r="12" spans="1:8" s="41" customFormat="1" ht="15.75">
      <c r="A12" s="113" t="s">
        <v>84</v>
      </c>
      <c r="B12" s="114" t="s">
        <v>235</v>
      </c>
      <c r="C12" s="115" t="s">
        <v>21</v>
      </c>
      <c r="D12" s="115" t="s">
        <v>21</v>
      </c>
      <c r="E12" s="115" t="s">
        <v>21</v>
      </c>
      <c r="F12" s="294"/>
      <c r="G12" s="40"/>
    </row>
    <row r="13" spans="1:8" s="41" customFormat="1" ht="15.75">
      <c r="A13" s="113" t="s">
        <v>26</v>
      </c>
      <c r="B13" s="114" t="s">
        <v>20</v>
      </c>
      <c r="C13" s="115" t="s">
        <v>21</v>
      </c>
      <c r="D13" s="115" t="s">
        <v>21</v>
      </c>
      <c r="E13" s="115" t="s">
        <v>21</v>
      </c>
      <c r="F13" s="294"/>
      <c r="G13" s="40"/>
    </row>
    <row r="14" spans="1:8" s="39" customFormat="1" ht="18.75">
      <c r="A14" s="148" t="s">
        <v>318</v>
      </c>
      <c r="B14" s="148"/>
      <c r="C14" s="148"/>
      <c r="D14" s="148"/>
      <c r="E14" s="148"/>
      <c r="F14" s="293"/>
      <c r="G14" s="38"/>
      <c r="H14" s="38"/>
    </row>
    <row r="15" spans="1:8" s="41" customFormat="1" ht="15.75">
      <c r="A15" s="113" t="s">
        <v>85</v>
      </c>
      <c r="B15" s="114" t="s">
        <v>23</v>
      </c>
      <c r="C15" s="115" t="s">
        <v>21</v>
      </c>
      <c r="D15" s="115" t="s">
        <v>21</v>
      </c>
      <c r="E15" s="115" t="s">
        <v>21</v>
      </c>
      <c r="F15" s="294"/>
      <c r="G15" s="40"/>
    </row>
    <row r="16" spans="1:8" s="43" customFormat="1" ht="20.25" customHeight="1">
      <c r="A16" s="113" t="s">
        <v>86</v>
      </c>
      <c r="B16" s="114" t="s">
        <v>236</v>
      </c>
      <c r="C16" s="115" t="s">
        <v>21</v>
      </c>
      <c r="D16" s="115" t="s">
        <v>21</v>
      </c>
      <c r="E16" s="115" t="s">
        <v>21</v>
      </c>
      <c r="F16" s="295"/>
      <c r="G16" s="42"/>
    </row>
    <row r="17" spans="1:21" s="43" customFormat="1" ht="15.75">
      <c r="A17" s="113" t="s">
        <v>138</v>
      </c>
      <c r="B17" s="114" t="s">
        <v>137</v>
      </c>
      <c r="C17" s="115" t="s">
        <v>21</v>
      </c>
      <c r="D17" s="115" t="s">
        <v>21</v>
      </c>
      <c r="E17" s="115" t="s">
        <v>21</v>
      </c>
      <c r="F17" s="295"/>
      <c r="G17" s="42"/>
    </row>
    <row r="18" spans="1:21" s="43" customFormat="1" ht="15.75">
      <c r="A18" s="113" t="s">
        <v>135</v>
      </c>
      <c r="B18" s="114" t="s">
        <v>134</v>
      </c>
      <c r="C18" s="115" t="s">
        <v>21</v>
      </c>
      <c r="D18" s="115" t="s">
        <v>21</v>
      </c>
      <c r="E18" s="115" t="s">
        <v>21</v>
      </c>
      <c r="F18" s="295"/>
      <c r="G18" s="42"/>
    </row>
    <row r="19" spans="1:21" s="43" customFormat="1" ht="21.75" customHeight="1">
      <c r="A19" s="113" t="s">
        <v>313</v>
      </c>
      <c r="B19" s="114" t="s">
        <v>237</v>
      </c>
      <c r="C19" s="115" t="s">
        <v>21</v>
      </c>
      <c r="D19" s="115" t="s">
        <v>21</v>
      </c>
      <c r="E19" s="115" t="s">
        <v>21</v>
      </c>
      <c r="F19" s="295"/>
      <c r="G19" s="42"/>
    </row>
    <row r="20" spans="1:21" s="41" customFormat="1" ht="15.75">
      <c r="A20" s="113" t="s">
        <v>136</v>
      </c>
      <c r="B20" s="114" t="s">
        <v>238</v>
      </c>
      <c r="C20" s="115" t="s">
        <v>21</v>
      </c>
      <c r="D20" s="115" t="s">
        <v>21</v>
      </c>
      <c r="E20" s="115" t="s">
        <v>21</v>
      </c>
      <c r="F20" s="294"/>
      <c r="G20" s="40"/>
    </row>
    <row r="21" spans="1:21" s="10" customFormat="1" ht="32.25">
      <c r="A21" s="243" t="s">
        <v>240</v>
      </c>
      <c r="B21" s="244"/>
      <c r="C21" s="244"/>
      <c r="D21" s="244"/>
      <c r="E21" s="245"/>
      <c r="F21" s="296"/>
      <c r="G21" s="11"/>
      <c r="H21" s="11"/>
      <c r="I21" s="11"/>
    </row>
    <row r="22" spans="1:21" s="10" customFormat="1" ht="32.25" hidden="1">
      <c r="A22" s="12"/>
      <c r="B22" s="13"/>
      <c r="C22" s="13"/>
      <c r="G22" s="14"/>
      <c r="H22" s="15"/>
      <c r="I22" s="16"/>
      <c r="J22" s="14"/>
      <c r="K22" s="17"/>
      <c r="L22" s="18"/>
      <c r="M22" s="18"/>
      <c r="N22" s="18"/>
      <c r="O22" s="18"/>
      <c r="P22" s="14"/>
      <c r="Q22" s="14"/>
      <c r="R22" s="17"/>
      <c r="S22" s="16"/>
      <c r="T22" s="19"/>
      <c r="U22" s="19"/>
    </row>
    <row r="23" spans="1:21" s="10" customFormat="1" ht="32.25" hidden="1">
      <c r="A23" s="12"/>
      <c r="B23" s="13"/>
      <c r="C23" s="13"/>
      <c r="G23" s="14"/>
      <c r="H23" s="15"/>
      <c r="I23" s="16"/>
      <c r="J23" s="14"/>
      <c r="K23" s="17"/>
      <c r="L23" s="18"/>
      <c r="M23" s="18"/>
      <c r="N23" s="18"/>
      <c r="O23" s="18"/>
      <c r="P23" s="14"/>
      <c r="Q23" s="14"/>
      <c r="R23" s="17"/>
      <c r="S23" s="16"/>
      <c r="T23" s="19"/>
      <c r="U23" s="19"/>
    </row>
    <row r="24" spans="1:21" ht="32.25" hidden="1"/>
    <row r="25" spans="1:21" ht="0" hidden="1" customHeight="1"/>
    <row r="26" spans="1:21" ht="0" hidden="1" customHeight="1"/>
  </sheetData>
  <dataConsolidate link="1"/>
  <mergeCells count="6">
    <mergeCell ref="A21:E21"/>
    <mergeCell ref="A1:E1"/>
    <mergeCell ref="D3:E3"/>
    <mergeCell ref="D4:E4"/>
    <mergeCell ref="A4:B7"/>
    <mergeCell ref="A3:B3"/>
  </mergeCells>
  <printOptions horizontalCentered="1"/>
  <pageMargins left="0.23622047244094491" right="0.27559055118110237" top="0.27559055118110237" bottom="0.23622047244094491" header="0.23622047244094491" footer="0.2755905511811023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3"/>
  <sheetViews>
    <sheetView zoomScale="57" zoomScaleNormal="57" workbookViewId="0"/>
  </sheetViews>
  <sheetFormatPr defaultColWidth="0" defaultRowHeight="12.75" customHeight="1" zeroHeight="1"/>
  <cols>
    <col min="1" max="1" width="51" style="5" bestFit="1" customWidth="1"/>
    <col min="2" max="2" width="32.625" style="5" customWidth="1"/>
    <col min="3" max="3" width="20" style="5" bestFit="1" customWidth="1"/>
    <col min="4" max="4" width="30.875" style="5" customWidth="1"/>
    <col min="5" max="5" width="24.75" style="5" customWidth="1"/>
    <col min="6" max="6" width="26" style="5" customWidth="1"/>
    <col min="7" max="7" width="16.375" style="5" bestFit="1" customWidth="1"/>
    <col min="8" max="8" width="36" style="5" customWidth="1"/>
    <col min="9" max="9" width="1.25" style="6" customWidth="1"/>
    <col min="10" max="16" width="9.25" style="5" hidden="1"/>
    <col min="17" max="16384" width="9" style="5" hidden="1"/>
  </cols>
  <sheetData>
    <row r="1" spans="1:9" s="116" customFormat="1" ht="48.75" customHeight="1">
      <c r="A1" s="206" t="s">
        <v>255</v>
      </c>
      <c r="B1" s="207"/>
      <c r="C1" s="207"/>
      <c r="D1" s="207"/>
      <c r="E1" s="207"/>
      <c r="F1" s="207"/>
      <c r="G1" s="207"/>
      <c r="H1" s="208"/>
      <c r="I1" s="297"/>
    </row>
    <row r="2" spans="1:9">
      <c r="A2" s="209"/>
      <c r="B2" s="52"/>
      <c r="C2" s="52"/>
      <c r="D2" s="52"/>
      <c r="E2" s="52"/>
      <c r="F2" s="52"/>
      <c r="G2" s="52"/>
      <c r="H2" s="210"/>
    </row>
    <row r="3" spans="1:9">
      <c r="A3" s="209"/>
      <c r="B3" s="52"/>
      <c r="C3" s="52"/>
      <c r="D3" s="52"/>
      <c r="E3" s="52"/>
      <c r="F3" s="52"/>
      <c r="G3" s="52"/>
      <c r="H3" s="210"/>
    </row>
    <row r="4" spans="1:9">
      <c r="A4" s="209"/>
      <c r="B4" s="52"/>
      <c r="C4" s="52"/>
      <c r="D4" s="52"/>
      <c r="E4" s="52"/>
      <c r="F4" s="52"/>
      <c r="G4" s="52"/>
      <c r="H4" s="210"/>
    </row>
    <row r="5" spans="1:9">
      <c r="A5" s="209"/>
      <c r="B5" s="52"/>
      <c r="C5" s="52"/>
      <c r="D5" s="52"/>
      <c r="E5" s="52"/>
      <c r="F5" s="52"/>
      <c r="G5" s="52"/>
      <c r="H5" s="210"/>
    </row>
    <row r="6" spans="1:9">
      <c r="A6" s="209"/>
      <c r="B6" s="52"/>
      <c r="C6" s="52"/>
      <c r="D6" s="52"/>
      <c r="E6" s="52"/>
      <c r="F6" s="52"/>
      <c r="G6" s="52"/>
      <c r="H6" s="210"/>
    </row>
    <row r="7" spans="1:9">
      <c r="A7" s="209"/>
      <c r="B7" s="52"/>
      <c r="C7" s="52"/>
      <c r="D7" s="52"/>
      <c r="E7" s="52"/>
      <c r="F7" s="52"/>
      <c r="G7" s="52"/>
      <c r="H7" s="210"/>
    </row>
    <row r="8" spans="1:9">
      <c r="A8" s="209"/>
      <c r="B8" s="52"/>
      <c r="C8" s="52"/>
      <c r="D8" s="52"/>
      <c r="E8" s="52"/>
      <c r="F8" s="52"/>
      <c r="G8" s="52"/>
      <c r="H8" s="210"/>
    </row>
    <row r="9" spans="1:9">
      <c r="A9" s="209"/>
      <c r="B9" s="52"/>
      <c r="C9" s="52"/>
      <c r="D9" s="52"/>
      <c r="E9" s="52"/>
      <c r="F9" s="52"/>
      <c r="G9" s="52"/>
      <c r="H9" s="210"/>
    </row>
    <row r="10" spans="1:9">
      <c r="A10" s="209"/>
      <c r="B10" s="52"/>
      <c r="C10" s="52"/>
      <c r="D10" s="52"/>
      <c r="E10" s="52"/>
      <c r="F10" s="52"/>
      <c r="G10" s="52"/>
      <c r="H10" s="210"/>
    </row>
    <row r="11" spans="1:9" ht="15">
      <c r="A11" s="211"/>
      <c r="B11" s="52"/>
      <c r="C11" s="52"/>
      <c r="D11" s="52"/>
      <c r="E11" s="52"/>
      <c r="F11" s="52"/>
      <c r="G11" s="52"/>
      <c r="H11" s="210"/>
    </row>
    <row r="12" spans="1:9">
      <c r="A12" s="209"/>
      <c r="B12" s="52"/>
      <c r="C12" s="52"/>
      <c r="D12" s="52"/>
      <c r="E12" s="52"/>
      <c r="F12" s="52"/>
      <c r="G12" s="52"/>
      <c r="H12" s="210"/>
    </row>
    <row r="13" spans="1:9">
      <c r="A13" s="209"/>
      <c r="B13" s="52"/>
      <c r="C13" s="52"/>
      <c r="D13" s="52"/>
      <c r="E13" s="52"/>
      <c r="F13" s="52"/>
      <c r="G13" s="52"/>
      <c r="H13" s="210"/>
    </row>
    <row r="14" spans="1:9">
      <c r="A14" s="209"/>
      <c r="B14" s="52"/>
      <c r="C14" s="52"/>
      <c r="D14" s="52"/>
      <c r="E14" s="52"/>
      <c r="F14" s="52"/>
      <c r="G14" s="52"/>
      <c r="H14" s="210"/>
    </row>
    <row r="15" spans="1:9">
      <c r="A15" s="209"/>
      <c r="B15" s="52"/>
      <c r="C15" s="52"/>
      <c r="D15" s="52"/>
      <c r="E15" s="52"/>
      <c r="F15" s="52"/>
      <c r="G15" s="52"/>
      <c r="H15" s="210"/>
    </row>
    <row r="16" spans="1:9">
      <c r="A16" s="209"/>
      <c r="B16" s="52"/>
      <c r="C16" s="52"/>
      <c r="D16" s="52"/>
      <c r="E16" s="52"/>
      <c r="F16" s="52"/>
      <c r="G16" s="52"/>
      <c r="H16" s="210"/>
    </row>
    <row r="17" spans="1:9">
      <c r="A17" s="209"/>
      <c r="B17" s="52"/>
      <c r="C17" s="52"/>
      <c r="D17" s="52"/>
      <c r="E17" s="52"/>
      <c r="F17" s="52"/>
      <c r="G17" s="52"/>
      <c r="H17" s="210"/>
    </row>
    <row r="18" spans="1:9">
      <c r="A18" s="209"/>
      <c r="B18" s="52"/>
      <c r="C18" s="52"/>
      <c r="D18" s="52"/>
      <c r="E18" s="52"/>
      <c r="F18" s="52"/>
      <c r="G18" s="52"/>
      <c r="H18" s="210"/>
    </row>
    <row r="19" spans="1:9">
      <c r="A19" s="209"/>
      <c r="B19" s="52"/>
      <c r="C19" s="52"/>
      <c r="D19" s="52"/>
      <c r="E19" s="52"/>
      <c r="F19" s="52"/>
      <c r="G19" s="52"/>
      <c r="H19" s="210"/>
    </row>
    <row r="20" spans="1:9" ht="42.75" customHeight="1">
      <c r="A20" s="212"/>
      <c r="B20" s="154"/>
      <c r="C20" s="154"/>
      <c r="D20" s="154"/>
      <c r="E20" s="52"/>
      <c r="F20" s="52"/>
      <c r="G20" s="52"/>
      <c r="H20" s="210"/>
    </row>
    <row r="21" spans="1:9" s="117" customFormat="1" ht="26.25">
      <c r="A21" s="269" t="s">
        <v>28</v>
      </c>
      <c r="B21" s="269"/>
      <c r="C21" s="269"/>
      <c r="D21" s="269"/>
      <c r="E21" s="119"/>
      <c r="F21" s="52"/>
      <c r="G21" s="52"/>
      <c r="H21" s="210"/>
      <c r="I21" s="73"/>
    </row>
    <row r="22" spans="1:9" s="117" customFormat="1" ht="20.25">
      <c r="A22" s="270" t="s">
        <v>29</v>
      </c>
      <c r="B22" s="270"/>
      <c r="C22" s="270"/>
      <c r="D22" s="155"/>
      <c r="E22" s="119"/>
      <c r="F22" s="52"/>
      <c r="G22" s="52"/>
      <c r="H22" s="210"/>
      <c r="I22" s="73"/>
    </row>
    <row r="23" spans="1:9" s="68" customFormat="1" ht="18.75">
      <c r="A23" s="265" t="s">
        <v>30</v>
      </c>
      <c r="B23" s="265"/>
      <c r="C23" s="265"/>
      <c r="D23" s="122">
        <v>4212</v>
      </c>
      <c r="E23" s="119"/>
      <c r="F23" s="52"/>
      <c r="G23" s="52"/>
      <c r="H23" s="210"/>
      <c r="I23" s="298"/>
    </row>
    <row r="24" spans="1:9" s="68" customFormat="1" ht="37.5">
      <c r="A24" s="265" t="s">
        <v>31</v>
      </c>
      <c r="B24" s="265"/>
      <c r="C24" s="265"/>
      <c r="D24" s="123" t="s">
        <v>244</v>
      </c>
      <c r="E24" s="119"/>
      <c r="F24" s="52"/>
      <c r="G24" s="52"/>
      <c r="H24" s="210"/>
      <c r="I24" s="298"/>
    </row>
    <row r="25" spans="1:9" s="68" customFormat="1" ht="18.75">
      <c r="A25" s="265" t="s">
        <v>88</v>
      </c>
      <c r="B25" s="265"/>
      <c r="C25" s="265"/>
      <c r="D25" s="122">
        <v>1605</v>
      </c>
      <c r="E25" s="119"/>
      <c r="F25" s="52"/>
      <c r="G25" s="52"/>
      <c r="H25" s="210"/>
      <c r="I25" s="298"/>
    </row>
    <row r="26" spans="1:9" s="68" customFormat="1" ht="18.75">
      <c r="A26" s="265" t="s">
        <v>32</v>
      </c>
      <c r="B26" s="265"/>
      <c r="C26" s="265"/>
      <c r="D26" s="122">
        <v>2604</v>
      </c>
      <c r="E26" s="119"/>
      <c r="F26" s="52"/>
      <c r="G26" s="52"/>
      <c r="H26" s="210"/>
      <c r="I26" s="298"/>
    </row>
    <row r="27" spans="1:9" s="68" customFormat="1" ht="18.75">
      <c r="A27" s="265" t="s">
        <v>81</v>
      </c>
      <c r="B27" s="265"/>
      <c r="C27" s="265"/>
      <c r="D27" s="124" t="s">
        <v>254</v>
      </c>
      <c r="E27" s="119"/>
      <c r="F27" s="52"/>
      <c r="G27" s="52"/>
      <c r="H27" s="210"/>
      <c r="I27" s="298"/>
    </row>
    <row r="28" spans="1:9" s="117" customFormat="1" ht="20.25">
      <c r="A28" s="266" t="s">
        <v>89</v>
      </c>
      <c r="B28" s="267"/>
      <c r="C28" s="268"/>
      <c r="D28" s="120"/>
      <c r="E28" s="52"/>
      <c r="F28" s="52"/>
      <c r="G28" s="52"/>
      <c r="H28" s="210"/>
      <c r="I28" s="73"/>
    </row>
    <row r="29" spans="1:9" s="68" customFormat="1" ht="18.75">
      <c r="A29" s="265" t="s">
        <v>90</v>
      </c>
      <c r="B29" s="265"/>
      <c r="C29" s="265"/>
      <c r="D29" s="125" t="s">
        <v>290</v>
      </c>
      <c r="E29" s="119"/>
      <c r="F29" s="52"/>
      <c r="G29" s="52"/>
      <c r="H29" s="210"/>
      <c r="I29" s="298"/>
    </row>
    <row r="30" spans="1:9" s="68" customFormat="1" ht="18.75">
      <c r="A30" s="265" t="s">
        <v>91</v>
      </c>
      <c r="B30" s="265"/>
      <c r="C30" s="265"/>
      <c r="D30" s="125" t="s">
        <v>291</v>
      </c>
      <c r="E30" s="119"/>
      <c r="F30" s="52"/>
      <c r="G30" s="52"/>
      <c r="H30" s="210"/>
      <c r="I30" s="298"/>
    </row>
    <row r="31" spans="1:9" s="117" customFormat="1" ht="20.25">
      <c r="A31" s="266" t="s">
        <v>297</v>
      </c>
      <c r="B31" s="267"/>
      <c r="C31" s="268"/>
      <c r="D31" s="120"/>
      <c r="E31" s="52"/>
      <c r="F31" s="52"/>
      <c r="G31" s="52"/>
      <c r="H31" s="210"/>
      <c r="I31" s="73"/>
    </row>
    <row r="32" spans="1:9" s="30" customFormat="1" ht="18.75">
      <c r="A32" s="265" t="s">
        <v>92</v>
      </c>
      <c r="B32" s="265"/>
      <c r="C32" s="265"/>
      <c r="D32" s="126">
        <v>793</v>
      </c>
      <c r="E32" s="119"/>
      <c r="F32" s="52"/>
      <c r="G32" s="52"/>
      <c r="H32" s="210"/>
      <c r="I32" s="298"/>
    </row>
    <row r="33" spans="1:9" s="30" customFormat="1" ht="18.75">
      <c r="A33" s="265" t="s">
        <v>93</v>
      </c>
      <c r="B33" s="265"/>
      <c r="C33" s="265"/>
      <c r="D33" s="126">
        <v>1483</v>
      </c>
      <c r="E33" s="119"/>
      <c r="F33" s="52"/>
      <c r="G33" s="52"/>
      <c r="H33" s="210"/>
      <c r="I33" s="298"/>
    </row>
    <row r="34" spans="1:9" s="30" customFormat="1" ht="18.75">
      <c r="A34" s="265" t="s">
        <v>94</v>
      </c>
      <c r="B34" s="265"/>
      <c r="C34" s="265"/>
      <c r="D34" s="126" t="s">
        <v>292</v>
      </c>
      <c r="E34" s="119"/>
      <c r="F34" s="52"/>
      <c r="G34" s="52"/>
      <c r="H34" s="210"/>
      <c r="I34" s="298"/>
    </row>
    <row r="35" spans="1:9" s="30" customFormat="1" ht="18.75">
      <c r="A35" s="265" t="s">
        <v>293</v>
      </c>
      <c r="B35" s="265"/>
      <c r="C35" s="265"/>
      <c r="D35" s="122">
        <v>550</v>
      </c>
      <c r="E35" s="119"/>
      <c r="F35" s="52"/>
      <c r="G35" s="52"/>
      <c r="H35" s="210"/>
      <c r="I35" s="298"/>
    </row>
    <row r="36" spans="1:9" s="117" customFormat="1" ht="20.25">
      <c r="A36" s="266" t="s">
        <v>298</v>
      </c>
      <c r="B36" s="267"/>
      <c r="C36" s="268"/>
      <c r="D36" s="120"/>
      <c r="E36" s="52"/>
      <c r="F36" s="52"/>
      <c r="G36" s="52"/>
      <c r="H36" s="210"/>
      <c r="I36" s="73"/>
    </row>
    <row r="37" spans="1:9" s="30" customFormat="1" ht="18.75">
      <c r="A37" s="265" t="s">
        <v>245</v>
      </c>
      <c r="B37" s="265"/>
      <c r="C37" s="265"/>
      <c r="D37" s="122" t="s">
        <v>256</v>
      </c>
      <c r="E37" s="119"/>
      <c r="F37" s="52"/>
      <c r="G37" s="52"/>
      <c r="H37" s="210"/>
      <c r="I37" s="298"/>
    </row>
    <row r="38" spans="1:9" s="30" customFormat="1" ht="18.75" customHeight="1">
      <c r="A38" s="265" t="s">
        <v>147</v>
      </c>
      <c r="B38" s="265"/>
      <c r="C38" s="265"/>
      <c r="D38" s="122">
        <v>1255</v>
      </c>
      <c r="E38" s="119"/>
      <c r="F38" s="52"/>
      <c r="G38" s="52"/>
      <c r="H38" s="210"/>
      <c r="I38" s="298"/>
    </row>
    <row r="39" spans="1:9" s="117" customFormat="1" ht="20.25">
      <c r="A39" s="266" t="s">
        <v>33</v>
      </c>
      <c r="B39" s="267"/>
      <c r="C39" s="268"/>
      <c r="D39" s="121"/>
      <c r="E39" s="52"/>
      <c r="F39" s="52"/>
      <c r="G39" s="52"/>
      <c r="H39" s="210"/>
      <c r="I39" s="73"/>
    </row>
    <row r="40" spans="1:9" s="30" customFormat="1" ht="18.75">
      <c r="A40" s="265" t="s">
        <v>144</v>
      </c>
      <c r="B40" s="265"/>
      <c r="C40" s="265"/>
      <c r="D40" s="122">
        <v>45</v>
      </c>
      <c r="E40" s="119"/>
      <c r="F40" s="52"/>
      <c r="G40" s="52"/>
      <c r="H40" s="210"/>
      <c r="I40" s="298"/>
    </row>
    <row r="41" spans="1:9" s="54" customFormat="1" ht="20.25">
      <c r="A41" s="213" t="s">
        <v>257</v>
      </c>
      <c r="B41" s="157"/>
      <c r="C41" s="157"/>
      <c r="D41" s="157"/>
      <c r="E41" s="158"/>
      <c r="F41" s="67"/>
      <c r="G41" s="67"/>
      <c r="H41" s="214"/>
      <c r="I41" s="73"/>
    </row>
    <row r="42" spans="1:9" s="117" customFormat="1" ht="26.25">
      <c r="A42" s="253" t="s">
        <v>95</v>
      </c>
      <c r="B42" s="253"/>
      <c r="C42" s="253"/>
      <c r="D42" s="253"/>
      <c r="E42" s="253"/>
      <c r="F42" s="156"/>
      <c r="G42" s="67"/>
      <c r="H42" s="214"/>
      <c r="I42" s="73"/>
    </row>
    <row r="43" spans="1:9" s="117" customFormat="1" ht="20.25">
      <c r="A43" s="159" t="s">
        <v>64</v>
      </c>
      <c r="B43" s="160" t="s">
        <v>258</v>
      </c>
      <c r="C43" s="263" t="s">
        <v>278</v>
      </c>
      <c r="D43" s="263"/>
      <c r="E43" s="161" t="s">
        <v>146</v>
      </c>
      <c r="F43" s="156"/>
      <c r="G43" s="67"/>
      <c r="H43" s="214"/>
      <c r="I43" s="73"/>
    </row>
    <row r="44" spans="1:9" s="30" customFormat="1" ht="20.25">
      <c r="A44" s="128" t="s">
        <v>39</v>
      </c>
      <c r="B44" s="129" t="s">
        <v>96</v>
      </c>
      <c r="C44" s="257" t="s">
        <v>96</v>
      </c>
      <c r="D44" s="257"/>
      <c r="E44" s="130" t="s">
        <v>96</v>
      </c>
      <c r="F44" s="127"/>
      <c r="G44" s="53"/>
      <c r="H44" s="214"/>
      <c r="I44" s="298"/>
    </row>
    <row r="45" spans="1:9" s="30" customFormat="1" ht="20.25">
      <c r="A45" s="128" t="s">
        <v>40</v>
      </c>
      <c r="B45" s="130" t="s">
        <v>145</v>
      </c>
      <c r="C45" s="257" t="s">
        <v>145</v>
      </c>
      <c r="D45" s="257"/>
      <c r="E45" s="130" t="s">
        <v>3</v>
      </c>
      <c r="F45" s="127"/>
      <c r="G45" s="53"/>
      <c r="H45" s="214"/>
      <c r="I45" s="298"/>
    </row>
    <row r="46" spans="1:9" s="30" customFormat="1" ht="20.25">
      <c r="A46" s="128" t="s">
        <v>97</v>
      </c>
      <c r="B46" s="129" t="s">
        <v>0</v>
      </c>
      <c r="C46" s="257" t="s">
        <v>0</v>
      </c>
      <c r="D46" s="257"/>
      <c r="E46" s="130" t="s">
        <v>98</v>
      </c>
      <c r="F46" s="215"/>
      <c r="G46" s="53"/>
      <c r="H46" s="214"/>
      <c r="I46" s="298"/>
    </row>
    <row r="47" spans="1:9" s="30" customFormat="1" ht="20.25">
      <c r="A47" s="128" t="s">
        <v>41</v>
      </c>
      <c r="B47" s="129">
        <v>3</v>
      </c>
      <c r="C47" s="257">
        <v>3</v>
      </c>
      <c r="D47" s="257"/>
      <c r="E47" s="130">
        <v>4</v>
      </c>
      <c r="F47" s="127"/>
      <c r="G47" s="53"/>
      <c r="H47" s="214"/>
      <c r="I47" s="298"/>
    </row>
    <row r="48" spans="1:9" s="30" customFormat="1" ht="20.25">
      <c r="A48" s="128" t="s">
        <v>99</v>
      </c>
      <c r="B48" s="129" t="s">
        <v>279</v>
      </c>
      <c r="C48" s="257" t="s">
        <v>279</v>
      </c>
      <c r="D48" s="257"/>
      <c r="E48" s="130" t="s">
        <v>280</v>
      </c>
      <c r="F48" s="127"/>
      <c r="G48" s="53"/>
      <c r="H48" s="214"/>
      <c r="I48" s="298"/>
    </row>
    <row r="49" spans="1:9" s="30" customFormat="1" ht="21.75">
      <c r="A49" s="128" t="s">
        <v>149</v>
      </c>
      <c r="B49" s="129">
        <v>1199</v>
      </c>
      <c r="C49" s="257">
        <v>1199</v>
      </c>
      <c r="D49" s="257"/>
      <c r="E49" s="130">
        <v>1560</v>
      </c>
      <c r="F49" s="127"/>
      <c r="G49" s="53"/>
      <c r="H49" s="214"/>
      <c r="I49" s="298"/>
    </row>
    <row r="50" spans="1:9" s="30" customFormat="1" ht="20.25">
      <c r="A50" s="128" t="s">
        <v>100</v>
      </c>
      <c r="B50" s="130" t="s">
        <v>284</v>
      </c>
      <c r="C50" s="257" t="s">
        <v>285</v>
      </c>
      <c r="D50" s="257"/>
      <c r="E50" s="130" t="s">
        <v>286</v>
      </c>
      <c r="F50" s="127"/>
      <c r="G50" s="53"/>
      <c r="H50" s="214"/>
      <c r="I50" s="298"/>
    </row>
    <row r="51" spans="1:9" s="30" customFormat="1" ht="20.25">
      <c r="A51" s="128" t="s">
        <v>101</v>
      </c>
      <c r="B51" s="130" t="s">
        <v>287</v>
      </c>
      <c r="C51" s="257" t="s">
        <v>288</v>
      </c>
      <c r="D51" s="257"/>
      <c r="E51" s="130" t="s">
        <v>289</v>
      </c>
      <c r="F51" s="127"/>
      <c r="G51" s="53"/>
      <c r="H51" s="214"/>
      <c r="I51" s="298"/>
    </row>
    <row r="52" spans="1:9" s="30" customFormat="1" ht="20.25">
      <c r="A52" s="128" t="s">
        <v>60</v>
      </c>
      <c r="B52" s="131" t="s">
        <v>281</v>
      </c>
      <c r="C52" s="264" t="s">
        <v>282</v>
      </c>
      <c r="D52" s="257"/>
      <c r="E52" s="132" t="s">
        <v>283</v>
      </c>
      <c r="F52" s="127"/>
      <c r="G52" s="53"/>
      <c r="H52" s="214"/>
      <c r="I52" s="298"/>
    </row>
    <row r="53" spans="1:9" s="30" customFormat="1" ht="20.25">
      <c r="A53" s="128" t="s">
        <v>102</v>
      </c>
      <c r="B53" s="130" t="s">
        <v>165</v>
      </c>
      <c r="C53" s="130" t="s">
        <v>165</v>
      </c>
      <c r="D53" s="130" t="s">
        <v>61</v>
      </c>
      <c r="E53" s="130" t="s">
        <v>165</v>
      </c>
      <c r="F53" s="127"/>
      <c r="G53" s="53"/>
      <c r="H53" s="214"/>
      <c r="I53" s="298"/>
    </row>
    <row r="54" spans="1:9" s="117" customFormat="1" ht="20.25">
      <c r="A54" s="254" t="s">
        <v>103</v>
      </c>
      <c r="B54" s="255"/>
      <c r="C54" s="255"/>
      <c r="D54" s="255"/>
      <c r="E54" s="256"/>
      <c r="F54" s="127"/>
      <c r="G54" s="53"/>
      <c r="H54" s="214"/>
      <c r="I54" s="73"/>
    </row>
    <row r="55" spans="1:9" s="30" customFormat="1" ht="20.25">
      <c r="A55" s="128" t="s">
        <v>104</v>
      </c>
      <c r="B55" s="130">
        <v>1174</v>
      </c>
      <c r="C55" s="130">
        <v>1245</v>
      </c>
      <c r="D55" s="130">
        <v>1289</v>
      </c>
      <c r="E55" s="130">
        <v>1289</v>
      </c>
      <c r="F55" s="127"/>
      <c r="G55" s="53"/>
      <c r="H55" s="214"/>
      <c r="I55" s="298"/>
    </row>
    <row r="56" spans="1:9" s="30" customFormat="1" ht="20.25">
      <c r="A56" s="128" t="s">
        <v>42</v>
      </c>
      <c r="B56" s="130">
        <v>1690</v>
      </c>
      <c r="C56" s="130">
        <v>1770</v>
      </c>
      <c r="D56" s="130">
        <v>1805</v>
      </c>
      <c r="E56" s="130">
        <v>1820</v>
      </c>
      <c r="F56" s="127"/>
      <c r="G56" s="53"/>
      <c r="H56" s="214"/>
      <c r="I56" s="298"/>
    </row>
    <row r="57" spans="1:9" s="30" customFormat="1" ht="20.25">
      <c r="A57" s="128" t="s">
        <v>43</v>
      </c>
      <c r="B57" s="130">
        <v>516</v>
      </c>
      <c r="C57" s="130">
        <v>525</v>
      </c>
      <c r="D57" s="130">
        <v>516</v>
      </c>
      <c r="E57" s="130">
        <v>531</v>
      </c>
      <c r="F57" s="127"/>
      <c r="G57" s="53"/>
      <c r="H57" s="214"/>
      <c r="I57" s="298"/>
    </row>
    <row r="58" spans="1:9" s="30" customFormat="1" ht="20.25">
      <c r="A58" s="128" t="s">
        <v>105</v>
      </c>
      <c r="B58" s="130">
        <v>840</v>
      </c>
      <c r="C58" s="130">
        <v>920</v>
      </c>
      <c r="D58" s="130">
        <v>950</v>
      </c>
      <c r="E58" s="130">
        <v>945</v>
      </c>
      <c r="F58" s="127"/>
      <c r="G58" s="53"/>
      <c r="H58" s="214"/>
      <c r="I58" s="298"/>
    </row>
    <row r="59" spans="1:9" s="30" customFormat="1" ht="20.25">
      <c r="A59" s="128" t="s">
        <v>106</v>
      </c>
      <c r="B59" s="130">
        <v>855</v>
      </c>
      <c r="C59" s="130">
        <v>860</v>
      </c>
      <c r="D59" s="130">
        <v>880</v>
      </c>
      <c r="E59" s="130">
        <v>880</v>
      </c>
      <c r="F59" s="127"/>
      <c r="G59" s="53"/>
      <c r="H59" s="214"/>
      <c r="I59" s="298"/>
    </row>
    <row r="60" spans="1:9" s="30" customFormat="1" ht="20.25">
      <c r="A60" s="128" t="s">
        <v>107</v>
      </c>
      <c r="B60" s="130">
        <v>60</v>
      </c>
      <c r="C60" s="130">
        <v>60</v>
      </c>
      <c r="D60" s="130">
        <v>60</v>
      </c>
      <c r="E60" s="130">
        <v>60</v>
      </c>
      <c r="F60" s="127"/>
      <c r="G60" s="53"/>
      <c r="H60" s="214"/>
      <c r="I60" s="298"/>
    </row>
    <row r="61" spans="1:9" s="117" customFormat="1" ht="20.25">
      <c r="A61" s="254" t="s">
        <v>108</v>
      </c>
      <c r="B61" s="255"/>
      <c r="C61" s="255"/>
      <c r="D61" s="255"/>
      <c r="E61" s="256"/>
      <c r="F61" s="127"/>
      <c r="G61" s="53"/>
      <c r="H61" s="214"/>
      <c r="I61" s="73"/>
    </row>
    <row r="62" spans="1:9" s="30" customFormat="1" ht="20.25">
      <c r="A62" s="128" t="s">
        <v>109</v>
      </c>
      <c r="B62" s="130">
        <v>560</v>
      </c>
      <c r="C62" s="130">
        <v>600</v>
      </c>
      <c r="D62" s="130">
        <v>600</v>
      </c>
      <c r="E62" s="130">
        <v>620</v>
      </c>
      <c r="F62" s="127"/>
      <c r="G62" s="53"/>
      <c r="H62" s="214"/>
      <c r="I62" s="298"/>
    </row>
    <row r="63" spans="1:9" s="30" customFormat="1" ht="20.25">
      <c r="A63" s="128" t="s">
        <v>110</v>
      </c>
      <c r="B63" s="122">
        <v>650</v>
      </c>
      <c r="C63" s="122">
        <v>840</v>
      </c>
      <c r="D63" s="122">
        <v>840</v>
      </c>
      <c r="E63" s="122">
        <v>840</v>
      </c>
      <c r="F63" s="127"/>
      <c r="G63" s="53"/>
      <c r="H63" s="214"/>
      <c r="I63" s="298"/>
    </row>
    <row r="64" spans="1:9" s="54" customFormat="1" ht="20.25">
      <c r="A64" s="216"/>
      <c r="B64" s="157"/>
      <c r="C64" s="157"/>
      <c r="D64" s="157"/>
      <c r="E64" s="157"/>
      <c r="F64" s="158"/>
      <c r="G64" s="158"/>
      <c r="H64" s="217"/>
      <c r="I64" s="73"/>
    </row>
    <row r="65" spans="1:9" s="117" customFormat="1" ht="48.75" customHeight="1">
      <c r="A65" s="162" t="s">
        <v>260</v>
      </c>
      <c r="B65" s="261" t="s">
        <v>34</v>
      </c>
      <c r="C65" s="261"/>
      <c r="D65" s="261"/>
      <c r="E65" s="262" t="s">
        <v>111</v>
      </c>
      <c r="F65" s="262"/>
      <c r="G65" s="262"/>
      <c r="H65" s="160" t="s">
        <v>150</v>
      </c>
      <c r="I65" s="73"/>
    </row>
    <row r="66" spans="1:9" s="30" customFormat="1" ht="37.5">
      <c r="A66" s="128"/>
      <c r="B66" s="136" t="s">
        <v>112</v>
      </c>
      <c r="C66" s="137" t="s">
        <v>113</v>
      </c>
      <c r="D66" s="137" t="s">
        <v>148</v>
      </c>
      <c r="E66" s="137" t="s">
        <v>35</v>
      </c>
      <c r="F66" s="137" t="s">
        <v>36</v>
      </c>
      <c r="G66" s="137" t="s">
        <v>114</v>
      </c>
      <c r="H66" s="137" t="s">
        <v>37</v>
      </c>
      <c r="I66" s="298"/>
    </row>
    <row r="67" spans="1:9" s="118" customFormat="1" ht="20.25">
      <c r="A67" s="165" t="s">
        <v>259</v>
      </c>
      <c r="B67" s="163"/>
      <c r="C67" s="164"/>
      <c r="D67" s="164"/>
      <c r="E67" s="164"/>
      <c r="F67" s="164"/>
      <c r="G67" s="164"/>
      <c r="H67" s="166"/>
      <c r="I67" s="299"/>
    </row>
    <row r="68" spans="1:9" s="69" customFormat="1" ht="27" customHeight="1">
      <c r="A68" s="138" t="s">
        <v>258</v>
      </c>
      <c r="B68" s="129" t="s">
        <v>262</v>
      </c>
      <c r="C68" s="129">
        <v>170</v>
      </c>
      <c r="D68" s="125">
        <v>14</v>
      </c>
      <c r="E68" s="125" t="s">
        <v>266</v>
      </c>
      <c r="F68" s="125">
        <v>4.4000000000000004</v>
      </c>
      <c r="G68" s="125" t="s">
        <v>264</v>
      </c>
      <c r="H68" s="129" t="s">
        <v>265</v>
      </c>
      <c r="I68" s="300"/>
    </row>
    <row r="69" spans="1:9" s="69" customFormat="1" ht="27" customHeight="1">
      <c r="A69" s="138" t="s">
        <v>294</v>
      </c>
      <c r="B69" s="129" t="s">
        <v>38</v>
      </c>
      <c r="C69" s="129">
        <v>188</v>
      </c>
      <c r="D69" s="125">
        <v>10.6</v>
      </c>
      <c r="E69" s="125" t="s">
        <v>267</v>
      </c>
      <c r="F69" s="125" t="s">
        <v>269</v>
      </c>
      <c r="G69" s="125" t="s">
        <v>270</v>
      </c>
      <c r="H69" s="129" t="s">
        <v>272</v>
      </c>
      <c r="I69" s="300"/>
    </row>
    <row r="70" spans="1:9" s="69" customFormat="1" ht="21.75">
      <c r="A70" s="138" t="s">
        <v>295</v>
      </c>
      <c r="B70" s="129" t="s">
        <v>263</v>
      </c>
      <c r="C70" s="129">
        <v>180</v>
      </c>
      <c r="D70" s="125">
        <v>12</v>
      </c>
      <c r="E70" s="125" t="s">
        <v>274</v>
      </c>
      <c r="F70" s="125" t="s">
        <v>275</v>
      </c>
      <c r="G70" s="125" t="s">
        <v>276</v>
      </c>
      <c r="H70" s="129" t="s">
        <v>277</v>
      </c>
      <c r="I70" s="300"/>
    </row>
    <row r="71" spans="1:9" s="118" customFormat="1" ht="20.25">
      <c r="A71" s="165" t="s">
        <v>261</v>
      </c>
      <c r="B71" s="163"/>
      <c r="C71" s="164"/>
      <c r="D71" s="164"/>
      <c r="E71" s="164"/>
      <c r="F71" s="164"/>
      <c r="G71" s="164"/>
      <c r="H71" s="166"/>
      <c r="I71" s="299"/>
    </row>
    <row r="72" spans="1:9" s="69" customFormat="1" ht="18.75">
      <c r="A72" s="138" t="s">
        <v>296</v>
      </c>
      <c r="B72" s="129" t="s">
        <v>38</v>
      </c>
      <c r="C72" s="129">
        <v>187</v>
      </c>
      <c r="D72" s="125">
        <v>11.8</v>
      </c>
      <c r="E72" s="125" t="s">
        <v>268</v>
      </c>
      <c r="F72" s="125">
        <v>4.8</v>
      </c>
      <c r="G72" s="125" t="s">
        <v>271</v>
      </c>
      <c r="H72" s="129" t="s">
        <v>273</v>
      </c>
      <c r="I72" s="300"/>
    </row>
    <row r="73" spans="1:9">
      <c r="A73" s="218"/>
      <c r="B73" s="133"/>
      <c r="C73" s="133"/>
      <c r="D73" s="134"/>
      <c r="E73" s="135"/>
      <c r="F73" s="133"/>
      <c r="G73" s="133"/>
      <c r="H73" s="219"/>
    </row>
    <row r="74" spans="1:9" ht="74.25" customHeight="1">
      <c r="A74" s="258" t="s">
        <v>151</v>
      </c>
      <c r="B74" s="259"/>
      <c r="C74" s="259"/>
      <c r="D74" s="259"/>
      <c r="E74" s="259"/>
      <c r="F74" s="259"/>
      <c r="G74" s="259"/>
      <c r="H74" s="260"/>
    </row>
    <row r="75" spans="1:9" hidden="1">
      <c r="A75" s="55"/>
    </row>
    <row r="76" spans="1:9" hidden="1">
      <c r="A76" s="56"/>
    </row>
    <row r="77" spans="1:9" hidden="1">
      <c r="A77" s="56"/>
    </row>
    <row r="78" spans="1:9" hidden="1">
      <c r="A78" s="56"/>
    </row>
    <row r="79" spans="1:9" hidden="1"/>
    <row r="80" spans="1:9" hidden="1"/>
    <row r="81" spans="1:1" hidden="1"/>
    <row r="82" spans="1:1" hidden="1"/>
    <row r="83" spans="1:1" hidden="1"/>
    <row r="84" spans="1:1" hidden="1"/>
    <row r="85" spans="1:1" hidden="1"/>
    <row r="86" spans="1:1" hidden="1"/>
    <row r="87" spans="1:1" hidden="1"/>
    <row r="88" spans="1:1" hidden="1"/>
    <row r="89" spans="1:1" hidden="1"/>
    <row r="90" spans="1:1" hidden="1"/>
    <row r="91" spans="1:1" hidden="1"/>
    <row r="92" spans="1:1" hidden="1"/>
    <row r="93" spans="1:1" hidden="1"/>
    <row r="94" spans="1:1" hidden="1"/>
    <row r="95" spans="1:1" hidden="1">
      <c r="A95" s="57"/>
    </row>
    <row r="96" spans="1:1" hidden="1"/>
    <row r="97" spans="1:9" hidden="1"/>
    <row r="98" spans="1:9" hidden="1">
      <c r="A98" s="58"/>
      <c r="B98" s="58"/>
      <c r="C98" s="58"/>
      <c r="D98" s="58"/>
      <c r="E98" s="58"/>
      <c r="F98" s="58"/>
      <c r="G98" s="58"/>
      <c r="H98" s="58"/>
    </row>
    <row r="99" spans="1:9" hidden="1">
      <c r="A99" s="58"/>
      <c r="B99" s="58"/>
      <c r="C99" s="58"/>
      <c r="D99" s="58"/>
      <c r="E99" s="58"/>
      <c r="F99" s="58"/>
      <c r="G99" s="58"/>
      <c r="H99" s="58"/>
    </row>
    <row r="100" spans="1:9" hidden="1">
      <c r="A100" s="58"/>
      <c r="B100" s="58"/>
      <c r="C100" s="58"/>
      <c r="D100" s="58"/>
      <c r="E100" s="58"/>
      <c r="F100" s="58"/>
      <c r="G100" s="58"/>
      <c r="H100" s="58"/>
    </row>
    <row r="101" spans="1:9" hidden="1"/>
    <row r="102" spans="1:9" s="58" customFormat="1" ht="15" hidden="1" customHeight="1">
      <c r="A102" s="5"/>
      <c r="B102" s="5"/>
      <c r="C102" s="5"/>
      <c r="D102" s="5"/>
      <c r="E102" s="5"/>
      <c r="F102" s="5"/>
      <c r="G102" s="5"/>
      <c r="H102" s="5"/>
      <c r="I102" s="301"/>
    </row>
    <row r="103" spans="1:9" s="58" customFormat="1" ht="15" hidden="1" customHeight="1">
      <c r="A103" s="5"/>
      <c r="B103" s="5"/>
      <c r="C103" s="5"/>
      <c r="D103" s="5"/>
      <c r="E103" s="5"/>
      <c r="F103" s="5"/>
      <c r="G103" s="5"/>
      <c r="H103" s="5"/>
      <c r="I103" s="301"/>
    </row>
    <row r="104" spans="1:9" s="58" customFormat="1" ht="16.5" hidden="1" customHeight="1">
      <c r="A104" s="5"/>
      <c r="B104" s="5"/>
      <c r="C104" s="5"/>
      <c r="D104" s="5"/>
      <c r="E104" s="5"/>
      <c r="F104" s="5"/>
      <c r="G104" s="5"/>
      <c r="H104" s="5"/>
      <c r="I104" s="301"/>
    </row>
    <row r="105" spans="1:9" hidden="1"/>
    <row r="106" spans="1:9" hidden="1"/>
    <row r="107" spans="1:9" hidden="1"/>
    <row r="108" spans="1:9" hidden="1"/>
    <row r="109" spans="1:9" hidden="1"/>
    <row r="110" spans="1:9" hidden="1"/>
    <row r="111" spans="1:9" hidden="1"/>
    <row r="112" spans="1:9" hidden="1"/>
    <row r="113" spans="1:9" hidden="1"/>
    <row r="114" spans="1:9" ht="14.25" hidden="1" customHeight="1"/>
    <row r="115" spans="1:9" ht="13.5" hidden="1" customHeight="1">
      <c r="A115" s="7"/>
      <c r="B115" s="7"/>
      <c r="C115" s="7"/>
      <c r="D115" s="7"/>
      <c r="E115" s="7"/>
      <c r="F115" s="7"/>
      <c r="G115" s="7"/>
      <c r="H115" s="7"/>
    </row>
    <row r="116" spans="1:9" ht="13.5" hidden="1" customHeight="1">
      <c r="A116" s="7"/>
      <c r="B116" s="7"/>
      <c r="C116" s="7"/>
      <c r="D116" s="7"/>
      <c r="E116" s="7"/>
      <c r="F116" s="7"/>
      <c r="G116" s="7"/>
      <c r="H116" s="7"/>
    </row>
    <row r="117" spans="1:9" ht="13.5" hidden="1" customHeight="1">
      <c r="A117" s="7"/>
      <c r="B117" s="7"/>
      <c r="C117" s="7"/>
      <c r="D117" s="7"/>
      <c r="E117" s="7"/>
      <c r="F117" s="7"/>
      <c r="G117" s="7"/>
      <c r="H117" s="7"/>
    </row>
    <row r="118" spans="1:9" ht="13.5" hidden="1" customHeight="1">
      <c r="A118" s="7"/>
      <c r="B118" s="7"/>
      <c r="C118" s="7"/>
      <c r="D118" s="7"/>
      <c r="E118" s="7"/>
      <c r="F118" s="7"/>
      <c r="G118" s="7"/>
      <c r="H118" s="7"/>
    </row>
    <row r="119" spans="1:9" s="7" customFormat="1" ht="14.25" hidden="1" customHeight="1">
      <c r="I119" s="302"/>
    </row>
    <row r="120" spans="1:9" s="7" customFormat="1" ht="14.25" hidden="1" customHeight="1">
      <c r="A120" s="5"/>
      <c r="B120" s="5"/>
      <c r="C120" s="5"/>
      <c r="D120" s="5"/>
      <c r="E120" s="5"/>
      <c r="F120" s="5"/>
      <c r="G120" s="5"/>
      <c r="H120" s="5"/>
      <c r="I120" s="302"/>
    </row>
    <row r="121" spans="1:9" s="7" customFormat="1" ht="14.25" hidden="1" customHeight="1">
      <c r="A121" s="5"/>
      <c r="B121" s="5"/>
      <c r="C121" s="5"/>
      <c r="D121" s="5"/>
      <c r="E121" s="5"/>
      <c r="F121" s="5"/>
      <c r="G121" s="5"/>
      <c r="H121" s="5"/>
      <c r="I121" s="302"/>
    </row>
    <row r="122" spans="1:9" s="7" customFormat="1" ht="14.25" hidden="1" customHeight="1">
      <c r="A122" s="5"/>
      <c r="B122" s="5"/>
      <c r="C122" s="5"/>
      <c r="D122" s="5"/>
      <c r="E122" s="5"/>
      <c r="F122" s="5"/>
      <c r="G122" s="5"/>
      <c r="H122" s="5"/>
      <c r="I122" s="302"/>
    </row>
    <row r="123" spans="1:9" s="7" customFormat="1" ht="14.25" hidden="1" customHeight="1">
      <c r="A123" s="5"/>
      <c r="B123" s="5"/>
      <c r="C123" s="5"/>
      <c r="D123" s="5"/>
      <c r="E123" s="5"/>
      <c r="F123" s="5"/>
      <c r="G123" s="5"/>
      <c r="H123" s="5"/>
      <c r="I123" s="302"/>
    </row>
    <row r="124" spans="1:9" hidden="1"/>
    <row r="125" spans="1:9" ht="24.75" hidden="1" customHeight="1"/>
    <row r="126" spans="1:9" hidden="1"/>
    <row r="127" spans="1:9" hidden="1"/>
    <row r="128" spans="1:9" hidden="1"/>
    <row r="129" hidden="1"/>
    <row r="130" hidden="1"/>
    <row r="131" hidden="1"/>
    <row r="132" ht="33.75" hidden="1" customHeight="1"/>
    <row r="133" hidden="1"/>
    <row r="134" hidden="1"/>
    <row r="135" hidden="1"/>
    <row r="136" hidden="1"/>
    <row r="137" hidden="1"/>
    <row r="138" hidden="1"/>
    <row r="139" hidden="1"/>
    <row r="140" hidden="1"/>
    <row r="141" hidden="1"/>
    <row r="142" hidden="1"/>
    <row r="143" hidden="1"/>
    <row r="144" hidden="1"/>
    <row r="145" spans="1:4" hidden="1"/>
    <row r="146" spans="1:4" hidden="1"/>
    <row r="147" spans="1:4" hidden="1"/>
    <row r="148" spans="1:4" hidden="1"/>
    <row r="149" spans="1:4" hidden="1">
      <c r="A149" s="59"/>
      <c r="B149" s="60"/>
      <c r="C149" s="60"/>
      <c r="D149" s="60"/>
    </row>
    <row r="150" spans="1:4" hidden="1">
      <c r="A150" s="59"/>
      <c r="B150" s="60"/>
      <c r="C150" s="60"/>
      <c r="D150" s="60"/>
    </row>
    <row r="151" spans="1:4" hidden="1">
      <c r="A151" s="57"/>
    </row>
    <row r="152" spans="1:4" hidden="1">
      <c r="A152" s="57"/>
    </row>
    <row r="153" spans="1:4" hidden="1"/>
    <row r="154" spans="1:4" hidden="1"/>
    <row r="155" spans="1:4" hidden="1"/>
    <row r="156" spans="1:4" hidden="1"/>
    <row r="157" spans="1:4" hidden="1"/>
    <row r="158" spans="1:4" hidden="1"/>
    <row r="159" spans="1:4" hidden="1"/>
    <row r="160" spans="1:4" hidden="1"/>
    <row r="161" spans="1:1" hidden="1"/>
    <row r="162" spans="1:1" hidden="1"/>
    <row r="163" spans="1:1" hidden="1"/>
    <row r="164" spans="1:1" hidden="1"/>
    <row r="165" spans="1:1" hidden="1"/>
    <row r="166" spans="1:1" hidden="1"/>
    <row r="167" spans="1:1" hidden="1"/>
    <row r="168" spans="1:1" hidden="1"/>
    <row r="169" spans="1:1" hidden="1"/>
    <row r="170" spans="1:1" hidden="1"/>
    <row r="171" spans="1:1" hidden="1"/>
    <row r="172" spans="1:1" ht="14.25" hidden="1">
      <c r="A172" s="61"/>
    </row>
    <row r="173" spans="1:1" hidden="1"/>
    <row r="174" spans="1:1" hidden="1"/>
    <row r="175" spans="1:1" hidden="1"/>
    <row r="176" spans="1:1"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t="12.75" hidden="1" customHeight="1"/>
    <row r="322" ht="12.75" hidden="1" customHeight="1"/>
    <row r="323" ht="12.75" hidden="1" customHeight="1"/>
    <row r="324" ht="12.75" hidden="1" customHeight="1"/>
    <row r="325" ht="12.75" hidden="1" customHeight="1"/>
    <row r="326" ht="12.75" hidden="1" customHeight="1"/>
    <row r="327" ht="12.75" hidden="1" customHeight="1"/>
    <row r="328" ht="12.75" hidden="1" customHeight="1"/>
    <row r="329" ht="12.75" hidden="1" customHeight="1"/>
    <row r="330" ht="12.75" hidden="1" customHeight="1"/>
    <row r="331" ht="12.75" hidden="1" customHeight="1"/>
    <row r="332" ht="12.75" hidden="1" customHeight="1"/>
    <row r="333" ht="12.75" hidden="1" customHeight="1"/>
  </sheetData>
  <mergeCells count="36">
    <mergeCell ref="A26:C26"/>
    <mergeCell ref="A27:C27"/>
    <mergeCell ref="A28:C28"/>
    <mergeCell ref="A29:C29"/>
    <mergeCell ref="A21:D21"/>
    <mergeCell ref="A22:C22"/>
    <mergeCell ref="A23:C23"/>
    <mergeCell ref="A24:C24"/>
    <mergeCell ref="A25:C25"/>
    <mergeCell ref="A30:C30"/>
    <mergeCell ref="A31:C31"/>
    <mergeCell ref="A32:C32"/>
    <mergeCell ref="A33:C33"/>
    <mergeCell ref="A34:C34"/>
    <mergeCell ref="A38:C38"/>
    <mergeCell ref="A39:C39"/>
    <mergeCell ref="A40:C40"/>
    <mergeCell ref="A35:C35"/>
    <mergeCell ref="A36:C36"/>
    <mergeCell ref="A37:C37"/>
    <mergeCell ref="A74:H74"/>
    <mergeCell ref="B65:D65"/>
    <mergeCell ref="E65:G65"/>
    <mergeCell ref="C43:D43"/>
    <mergeCell ref="C44:D44"/>
    <mergeCell ref="C45:D45"/>
    <mergeCell ref="C46:D46"/>
    <mergeCell ref="C52:D52"/>
    <mergeCell ref="A42:E42"/>
    <mergeCell ref="A54:E54"/>
    <mergeCell ref="A61:E61"/>
    <mergeCell ref="C47:D47"/>
    <mergeCell ref="C48:D48"/>
    <mergeCell ref="C49:D49"/>
    <mergeCell ref="C50:D50"/>
    <mergeCell ref="C51:D51"/>
  </mergeCells>
  <pageMargins left="0" right="0" top="0.15748031496062992" bottom="0.15748031496062992" header="0.31496062992125984" footer="0.31496062992125984"/>
  <pageSetup scale="3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90" zoomScaleNormal="90" workbookViewId="0">
      <selection activeCell="E5" sqref="A5:E6"/>
    </sheetView>
  </sheetViews>
  <sheetFormatPr defaultColWidth="0" defaultRowHeight="34.5" customHeight="1" zeroHeight="1"/>
  <cols>
    <col min="1" max="1" width="15.25" style="3" customWidth="1"/>
    <col min="2" max="2" width="27" style="3" customWidth="1"/>
    <col min="3" max="3" width="32.75" style="3" customWidth="1"/>
    <col min="4" max="4" width="16.5" style="3" customWidth="1"/>
    <col min="5" max="5" width="14.875" style="3" customWidth="1"/>
    <col min="6" max="6" width="0.375" style="3" customWidth="1"/>
    <col min="7" max="7" width="15.75" style="3" hidden="1"/>
    <col min="8" max="8" width="13.25" style="3" hidden="1"/>
    <col min="9" max="10" width="14.75" style="3" hidden="1"/>
    <col min="11" max="16384" width="8" style="3" hidden="1"/>
  </cols>
  <sheetData>
    <row r="1" spans="1:6" ht="34.5" customHeight="1">
      <c r="A1" s="271" t="s">
        <v>241</v>
      </c>
      <c r="B1" s="272"/>
      <c r="C1" s="272"/>
      <c r="D1" s="272"/>
      <c r="E1" s="272"/>
      <c r="F1" s="273"/>
    </row>
    <row r="2" spans="1:6">
      <c r="A2" s="139" t="s">
        <v>44</v>
      </c>
      <c r="B2" s="140" t="s">
        <v>77</v>
      </c>
      <c r="C2" s="140" t="s">
        <v>78</v>
      </c>
      <c r="D2" s="274" t="s">
        <v>79</v>
      </c>
      <c r="E2" s="275"/>
      <c r="F2" s="220"/>
    </row>
    <row r="3" spans="1:6" ht="34.5" customHeight="1">
      <c r="A3" s="141" t="s">
        <v>242</v>
      </c>
      <c r="B3" s="142" t="s">
        <v>152</v>
      </c>
      <c r="C3" s="142" t="s">
        <v>315</v>
      </c>
      <c r="D3" s="142"/>
      <c r="E3" s="142" t="s">
        <v>299</v>
      </c>
      <c r="F3" s="220"/>
    </row>
    <row r="4" spans="1:6" ht="34.5" customHeight="1">
      <c r="A4" s="141" t="s">
        <v>243</v>
      </c>
      <c r="B4" s="142" t="s">
        <v>152</v>
      </c>
      <c r="C4" s="142" t="s">
        <v>314</v>
      </c>
      <c r="D4" s="142"/>
      <c r="E4" s="142" t="s">
        <v>45</v>
      </c>
      <c r="F4" s="220"/>
    </row>
    <row r="5" spans="1:6" ht="21" customHeight="1">
      <c r="A5" s="303"/>
      <c r="B5" s="304"/>
      <c r="C5" s="304"/>
      <c r="D5" s="304"/>
      <c r="E5" s="305"/>
      <c r="F5" s="220"/>
    </row>
    <row r="6" spans="1:6" ht="17.25" customHeight="1">
      <c r="A6" s="276" t="s">
        <v>46</v>
      </c>
      <c r="B6" s="277"/>
      <c r="C6" s="277"/>
      <c r="D6" s="277"/>
      <c r="E6" s="306"/>
      <c r="F6" s="221"/>
    </row>
    <row r="7" spans="1:6" ht="34.5" hidden="1" customHeight="1">
      <c r="A7" s="4"/>
      <c r="B7" s="4"/>
      <c r="C7" s="4"/>
      <c r="D7" s="4"/>
      <c r="E7" s="4"/>
      <c r="F7" s="4"/>
    </row>
    <row r="8" spans="1:6" ht="34.5" hidden="1" customHeight="1">
      <c r="A8" s="4"/>
      <c r="B8" s="4"/>
      <c r="C8" s="4"/>
      <c r="D8" s="4"/>
      <c r="E8" s="4"/>
      <c r="F8" s="4"/>
    </row>
    <row r="9" spans="1:6" ht="34.5" hidden="1" customHeight="1">
      <c r="A9" s="4"/>
      <c r="B9" s="4"/>
      <c r="C9" s="4"/>
      <c r="D9" s="4"/>
      <c r="E9" s="4"/>
      <c r="F9" s="4"/>
    </row>
    <row r="10" spans="1:6" ht="34.5" hidden="1" customHeight="1">
      <c r="A10" s="4"/>
      <c r="B10" s="4"/>
      <c r="C10" s="4"/>
      <c r="D10" s="4"/>
      <c r="E10" s="4"/>
      <c r="F10" s="4"/>
    </row>
    <row r="11" spans="1:6" ht="34.5" hidden="1" customHeight="1"/>
    <row r="12" spans="1:6" ht="34.5" hidden="1" customHeight="1"/>
    <row r="13" spans="1:6" ht="34.5" hidden="1" customHeight="1"/>
    <row r="14" spans="1:6" ht="34.5" hidden="1" customHeight="1"/>
    <row r="15" spans="1:6" ht="34.5" hidden="1" customHeight="1"/>
  </sheetData>
  <mergeCells count="3">
    <mergeCell ref="A1:F1"/>
    <mergeCell ref="D2:E2"/>
    <mergeCell ref="A6:E6"/>
  </mergeCells>
  <pageMargins left="0.70866141732283472" right="0.70866141732283472"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CROSSLAND X</vt:lpstr>
      <vt:lpstr>Εκδόσεις</vt:lpstr>
      <vt:lpstr>Εξοπλισμός</vt:lpstr>
      <vt:lpstr>Ανάλυση Τιμών Μοντέλων</vt:lpstr>
      <vt:lpstr>Ανάλυση Τιμών Προαιρ. εξοπλ.</vt:lpstr>
      <vt:lpstr>Χρώματα_Ταπετσαρίες</vt:lpstr>
      <vt:lpstr>Tεχνικά Χαρακτηριστικά</vt:lpstr>
      <vt:lpstr>Ετικέτες ελαστικών</vt:lpstr>
      <vt:lpstr>'Tεχνικά Χαρακτηριστικά'!Print_Area</vt:lpstr>
      <vt:lpstr>'Ανάλυση Τιμών Μοντέλων'!Print_Area</vt:lpstr>
      <vt:lpstr>'Ανάλυση Τιμών Προαιρ. εξοπλ.'!Print_Area</vt:lpstr>
      <vt:lpstr>Εκδόσεις!Print_Area</vt:lpstr>
      <vt:lpstr>Εξοπλισμός!Print_Area</vt:lpstr>
      <vt:lpstr>Χρώματα_Ταπετσαρίες!Print_Area</vt:lpstr>
      <vt:lpstr>Εξοπλισμός!Print_Titles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heiteres blau</dc:creator>
  <cp:lastModifiedBy>Yota Kalatzopoulou</cp:lastModifiedBy>
  <cp:lastPrinted>2017-06-12T13:49:04Z</cp:lastPrinted>
  <dcterms:created xsi:type="dcterms:W3CDTF">2005-06-09T13:23:39Z</dcterms:created>
  <dcterms:modified xsi:type="dcterms:W3CDTF">2017-06-12T13:54:14Z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gt;&lt;version val=&quot;15545&quot;/&gt;&lt;partner val=&quot;530&quot;/&gt;&lt;CXlWorkbook id=&quot;1&quot;&gt;&lt;m_cxllink/&gt;&lt;/CXlWorkbook&gt;&lt;/root&gt;">
    <vt:lpwstr/>
  </property>
  <property fmtid="{D5CDD505-2E9C-101B-9397-08002B2CF9AE}" pid="4" name="_NewReviewCycle">
    <vt:lpwstr/>
  </property>
</Properties>
</file>